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ПРОЕКТНОЕ УПРАВЛЕНИЕ\ПРОЕКТНОЕ УПРАВЛЕНИЕ\Муниципальные программы\Сетевые графики\"/>
    </mc:Choice>
  </mc:AlternateContent>
  <bookViews>
    <workbookView xWindow="0" yWindow="0" windowWidth="28800" windowHeight="123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'!$D$3:$D$357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'!$A$1:$AR$371</definedName>
  </definedNames>
  <calcPr calcId="152511" iterate="1"/>
</workbook>
</file>

<file path=xl/calcChain.xml><?xml version="1.0" encoding="utf-8"?>
<calcChain xmlns="http://schemas.openxmlformats.org/spreadsheetml/2006/main">
  <c r="AP26" i="13" l="1"/>
  <c r="AP24" i="13"/>
  <c r="AP23" i="13"/>
  <c r="AO26" i="13"/>
  <c r="AO25" i="13"/>
  <c r="AO24" i="13"/>
  <c r="AO23" i="13"/>
  <c r="AO22" i="13"/>
  <c r="AM26" i="13"/>
  <c r="AM24" i="13"/>
  <c r="AM23" i="13"/>
  <c r="AL26" i="13"/>
  <c r="AL24" i="13"/>
  <c r="AL23" i="13"/>
  <c r="AJ26" i="13"/>
  <c r="AJ24" i="13"/>
  <c r="AJ23" i="13"/>
  <c r="AI26" i="13"/>
  <c r="AI22" i="13" s="1"/>
  <c r="AI25" i="13"/>
  <c r="AI24" i="13"/>
  <c r="AI23" i="13"/>
  <c r="AG26" i="13"/>
  <c r="AG24" i="13"/>
  <c r="AG23" i="13"/>
  <c r="AF26" i="13"/>
  <c r="AF25" i="13"/>
  <c r="AF24" i="13"/>
  <c r="AF23" i="13"/>
  <c r="AF22" i="13" s="1"/>
  <c r="AD26" i="13"/>
  <c r="AD24" i="13"/>
  <c r="AD23" i="13"/>
  <c r="AC26" i="13"/>
  <c r="AC25" i="13"/>
  <c r="AC24" i="13"/>
  <c r="AC22" i="13" s="1"/>
  <c r="AC23" i="13"/>
  <c r="AA26" i="13"/>
  <c r="AA24" i="13"/>
  <c r="AA23" i="13"/>
  <c r="Z26" i="13"/>
  <c r="Z25" i="13"/>
  <c r="Z24" i="13"/>
  <c r="Z23" i="13"/>
  <c r="Z22" i="13"/>
  <c r="X26" i="13"/>
  <c r="X24" i="13"/>
  <c r="X23" i="13"/>
  <c r="W26" i="13"/>
  <c r="W25" i="13"/>
  <c r="W24" i="13"/>
  <c r="W23" i="13"/>
  <c r="W22" i="13"/>
  <c r="U26" i="13"/>
  <c r="U24" i="13"/>
  <c r="U23" i="13"/>
  <c r="T26" i="13"/>
  <c r="T25" i="13"/>
  <c r="T24" i="13"/>
  <c r="T23" i="13"/>
  <c r="T22" i="13" s="1"/>
  <c r="R26" i="13"/>
  <c r="R24" i="13"/>
  <c r="R23" i="13"/>
  <c r="Q26" i="13"/>
  <c r="Q24" i="13"/>
  <c r="Q23" i="13"/>
  <c r="O26" i="13"/>
  <c r="O25" i="13"/>
  <c r="O24" i="13"/>
  <c r="O23" i="13"/>
  <c r="O22" i="13"/>
  <c r="N26" i="13"/>
  <c r="N25" i="13"/>
  <c r="N24" i="13"/>
  <c r="N22" i="13" s="1"/>
  <c r="N23" i="13"/>
  <c r="L26" i="13"/>
  <c r="L25" i="13"/>
  <c r="L24" i="13"/>
  <c r="L23" i="13"/>
  <c r="L22" i="13"/>
  <c r="K26" i="13"/>
  <c r="K25" i="13"/>
  <c r="K24" i="13"/>
  <c r="K23" i="13"/>
  <c r="K22" i="13"/>
  <c r="I26" i="13"/>
  <c r="I25" i="13"/>
  <c r="I24" i="13"/>
  <c r="I23" i="13"/>
  <c r="I22" i="13"/>
  <c r="H25" i="13"/>
  <c r="H24" i="13"/>
  <c r="H26" i="13"/>
  <c r="H23" i="13"/>
  <c r="AP21" i="13"/>
  <c r="AP20" i="13"/>
  <c r="AP19" i="13"/>
  <c r="AP18" i="13"/>
  <c r="AP17" i="13" s="1"/>
  <c r="AO21" i="13"/>
  <c r="AO20" i="13"/>
  <c r="AO19" i="13"/>
  <c r="AO18" i="13"/>
  <c r="AO17" i="13"/>
  <c r="AM21" i="13"/>
  <c r="AM20" i="13"/>
  <c r="AM19" i="13"/>
  <c r="AM18" i="13"/>
  <c r="AM17" i="13" s="1"/>
  <c r="AL21" i="13"/>
  <c r="AL20" i="13"/>
  <c r="AL19" i="13"/>
  <c r="AL18" i="13"/>
  <c r="AL17" i="13"/>
  <c r="AJ21" i="13"/>
  <c r="AJ20" i="13"/>
  <c r="AJ19" i="13"/>
  <c r="AJ18" i="13"/>
  <c r="AJ17" i="13" s="1"/>
  <c r="AI21" i="13"/>
  <c r="AI20" i="13"/>
  <c r="AI19" i="13"/>
  <c r="AI18" i="13"/>
  <c r="AI17" i="13"/>
  <c r="AG21" i="13"/>
  <c r="AG20" i="13"/>
  <c r="AG19" i="13"/>
  <c r="AG18" i="13"/>
  <c r="AG17" i="13" s="1"/>
  <c r="AF21" i="13"/>
  <c r="AF20" i="13"/>
  <c r="AF19" i="13"/>
  <c r="AF17" i="13" s="1"/>
  <c r="AF18" i="13"/>
  <c r="AD21" i="13"/>
  <c r="AD20" i="13"/>
  <c r="AD19" i="13"/>
  <c r="AD18" i="13"/>
  <c r="AD17" i="13"/>
  <c r="AC21" i="13"/>
  <c r="AC20" i="13"/>
  <c r="AC19" i="13"/>
  <c r="AC17" i="13" s="1"/>
  <c r="AC18" i="13"/>
  <c r="AA21" i="13"/>
  <c r="AA20" i="13"/>
  <c r="AA19" i="13"/>
  <c r="AA18" i="13"/>
  <c r="AA17" i="13"/>
  <c r="Z21" i="13"/>
  <c r="Z20" i="13"/>
  <c r="Z19" i="13"/>
  <c r="Z18" i="13"/>
  <c r="Z17" i="13"/>
  <c r="X21" i="13"/>
  <c r="X20" i="13"/>
  <c r="X19" i="13"/>
  <c r="X18" i="13"/>
  <c r="X17" i="13" s="1"/>
  <c r="W21" i="13"/>
  <c r="W20" i="13"/>
  <c r="W19" i="13"/>
  <c r="W18" i="13"/>
  <c r="W17" i="13"/>
  <c r="U21" i="13"/>
  <c r="U20" i="13"/>
  <c r="U19" i="13"/>
  <c r="U18" i="13"/>
  <c r="U17" i="13" s="1"/>
  <c r="T21" i="13"/>
  <c r="T20" i="13"/>
  <c r="T19" i="13"/>
  <c r="T17" i="13" s="1"/>
  <c r="T18" i="13"/>
  <c r="R21" i="13"/>
  <c r="R20" i="13"/>
  <c r="R19" i="13"/>
  <c r="R18" i="13"/>
  <c r="R17" i="13" s="1"/>
  <c r="Q21" i="13"/>
  <c r="Q20" i="13"/>
  <c r="Q19" i="13"/>
  <c r="Q18" i="13"/>
  <c r="Q17" i="13"/>
  <c r="O21" i="13"/>
  <c r="O20" i="13"/>
  <c r="O19" i="13"/>
  <c r="O18" i="13"/>
  <c r="O17" i="13" s="1"/>
  <c r="N21" i="13"/>
  <c r="N20" i="13"/>
  <c r="N19" i="13"/>
  <c r="N17" i="13" s="1"/>
  <c r="N18" i="13"/>
  <c r="L21" i="13"/>
  <c r="L20" i="13"/>
  <c r="L17" i="13" s="1"/>
  <c r="L19" i="13"/>
  <c r="L18" i="13"/>
  <c r="K21" i="13"/>
  <c r="K20" i="13"/>
  <c r="K19" i="13"/>
  <c r="K17" i="13" s="1"/>
  <c r="K18" i="13"/>
  <c r="I21" i="13"/>
  <c r="I20" i="13"/>
  <c r="I19" i="13"/>
  <c r="I18" i="13"/>
  <c r="I17" i="13" s="1"/>
  <c r="H17" i="13"/>
  <c r="H19" i="13"/>
  <c r="H20" i="13"/>
  <c r="H21" i="13"/>
  <c r="H18" i="13"/>
  <c r="AO349" i="13" l="1"/>
  <c r="AF349" i="13"/>
  <c r="AC349" i="13"/>
  <c r="Z349" i="13"/>
  <c r="W349" i="13"/>
  <c r="T349" i="13"/>
  <c r="O349" i="13"/>
  <c r="N349" i="13"/>
  <c r="L349" i="13"/>
  <c r="K349" i="13"/>
  <c r="I349" i="13"/>
  <c r="H349" i="13"/>
  <c r="P351" i="13"/>
  <c r="M351" i="13"/>
  <c r="J351" i="13"/>
  <c r="L295" i="13"/>
  <c r="K295" i="13"/>
  <c r="K280" i="13" s="1"/>
  <c r="AP281" i="13"/>
  <c r="AP280" i="13"/>
  <c r="AP279" i="13"/>
  <c r="AP278" i="13"/>
  <c r="AP277" i="13"/>
  <c r="AO281" i="13"/>
  <c r="AO280" i="13"/>
  <c r="AO279" i="13"/>
  <c r="AO278" i="13"/>
  <c r="AM281" i="13"/>
  <c r="AM280" i="13"/>
  <c r="AM279" i="13"/>
  <c r="AM278" i="13"/>
  <c r="AL281" i="13"/>
  <c r="AL280" i="13"/>
  <c r="AL279" i="13"/>
  <c r="AL278" i="13"/>
  <c r="AL277" i="13" s="1"/>
  <c r="AJ281" i="13"/>
  <c r="AJ280" i="13"/>
  <c r="AJ279" i="13"/>
  <c r="AJ278" i="13"/>
  <c r="AI281" i="13"/>
  <c r="AI280" i="13"/>
  <c r="AI279" i="13"/>
  <c r="AI278" i="13"/>
  <c r="AG281" i="13"/>
  <c r="AG280" i="13"/>
  <c r="AG279" i="13"/>
  <c r="AG278" i="13"/>
  <c r="AG277" i="13" s="1"/>
  <c r="AF281" i="13"/>
  <c r="AF280" i="13"/>
  <c r="AF279" i="13"/>
  <c r="AF278" i="13"/>
  <c r="AF277" i="13" s="1"/>
  <c r="AD281" i="13"/>
  <c r="AD280" i="13"/>
  <c r="AD279" i="13"/>
  <c r="AD278" i="13"/>
  <c r="AC281" i="13"/>
  <c r="AC280" i="13"/>
  <c r="AC279" i="13"/>
  <c r="AC278" i="13"/>
  <c r="AC277" i="13" s="1"/>
  <c r="AA281" i="13"/>
  <c r="AA280" i="13"/>
  <c r="AA279" i="13"/>
  <c r="AA278" i="13"/>
  <c r="Z281" i="13"/>
  <c r="Z280" i="13"/>
  <c r="Z279" i="13"/>
  <c r="Z278" i="13"/>
  <c r="Z277" i="13" s="1"/>
  <c r="X281" i="13"/>
  <c r="X280" i="13"/>
  <c r="X279" i="13"/>
  <c r="X278" i="13"/>
  <c r="X277" i="13"/>
  <c r="W281" i="13"/>
  <c r="W280" i="13"/>
  <c r="W279" i="13"/>
  <c r="W277" i="13" s="1"/>
  <c r="W278" i="13"/>
  <c r="U281" i="13"/>
  <c r="U280" i="13"/>
  <c r="U279" i="13"/>
  <c r="U277" i="13" s="1"/>
  <c r="U278" i="13"/>
  <c r="T281" i="13"/>
  <c r="T280" i="13"/>
  <c r="T279" i="13"/>
  <c r="T278" i="13"/>
  <c r="T277" i="13" s="1"/>
  <c r="R281" i="13"/>
  <c r="R280" i="13"/>
  <c r="R279" i="13"/>
  <c r="R278" i="13"/>
  <c r="Q281" i="13"/>
  <c r="Q280" i="13"/>
  <c r="Q279" i="13"/>
  <c r="Q278" i="13"/>
  <c r="O281" i="13"/>
  <c r="O280" i="13"/>
  <c r="O279" i="13"/>
  <c r="O278" i="13"/>
  <c r="O277" i="13" s="1"/>
  <c r="N281" i="13"/>
  <c r="N280" i="13"/>
  <c r="N279" i="13"/>
  <c r="N278" i="13"/>
  <c r="L281" i="13"/>
  <c r="L280" i="13"/>
  <c r="L279" i="13"/>
  <c r="L278" i="13"/>
  <c r="K281" i="13"/>
  <c r="K279" i="13"/>
  <c r="K278" i="13"/>
  <c r="I281" i="13"/>
  <c r="I280" i="13"/>
  <c r="I279" i="13"/>
  <c r="I278" i="13"/>
  <c r="H281" i="13"/>
  <c r="H280" i="13"/>
  <c r="H279" i="13"/>
  <c r="H278" i="13"/>
  <c r="AQ265" i="13"/>
  <c r="AN265" i="13"/>
  <c r="AK265" i="13"/>
  <c r="AH265" i="13"/>
  <c r="AE265" i="13"/>
  <c r="AB265" i="13"/>
  <c r="Y265" i="13"/>
  <c r="V265" i="13"/>
  <c r="S265" i="13"/>
  <c r="P265" i="13"/>
  <c r="M265" i="13"/>
  <c r="J265" i="13"/>
  <c r="F265" i="13"/>
  <c r="G265" i="13" s="1"/>
  <c r="E265" i="13"/>
  <c r="AQ264" i="13"/>
  <c r="AN264" i="13"/>
  <c r="AK264" i="13"/>
  <c r="AH264" i="13"/>
  <c r="AE264" i="13"/>
  <c r="AB264" i="13"/>
  <c r="Y264" i="13"/>
  <c r="V264" i="13"/>
  <c r="S264" i="13"/>
  <c r="P264" i="13"/>
  <c r="M264" i="13"/>
  <c r="J264" i="13"/>
  <c r="F264" i="13"/>
  <c r="E264" i="13"/>
  <c r="AQ263" i="13"/>
  <c r="AN263" i="13"/>
  <c r="AK263" i="13"/>
  <c r="AH263" i="13"/>
  <c r="AE263" i="13"/>
  <c r="AB263" i="13"/>
  <c r="Y263" i="13"/>
  <c r="V263" i="13"/>
  <c r="S263" i="13"/>
  <c r="P263" i="13"/>
  <c r="M263" i="13"/>
  <c r="J263" i="13"/>
  <c r="F263" i="13"/>
  <c r="G263" i="13" s="1"/>
  <c r="E263" i="13"/>
  <c r="AQ262" i="13"/>
  <c r="AN262" i="13"/>
  <c r="AK262" i="13"/>
  <c r="AH262" i="13"/>
  <c r="AE262" i="13"/>
  <c r="AB262" i="13"/>
  <c r="Y262" i="13"/>
  <c r="V262" i="13"/>
  <c r="S262" i="13"/>
  <c r="P262" i="13"/>
  <c r="M262" i="13"/>
  <c r="J262" i="13"/>
  <c r="F262" i="13"/>
  <c r="G262" i="13" s="1"/>
  <c r="E262" i="13"/>
  <c r="AP261" i="13"/>
  <c r="AQ261" i="13" s="1"/>
  <c r="AO261" i="13"/>
  <c r="AM261" i="13"/>
  <c r="AN261" i="13" s="1"/>
  <c r="AL261" i="13"/>
  <c r="AJ261" i="13"/>
  <c r="AK261" i="13" s="1"/>
  <c r="AI261" i="13"/>
  <c r="AG261" i="13"/>
  <c r="AH261" i="13" s="1"/>
  <c r="AF261" i="13"/>
  <c r="AD261" i="13"/>
  <c r="AE261" i="13" s="1"/>
  <c r="AC261" i="13"/>
  <c r="AA261" i="13"/>
  <c r="AB261" i="13" s="1"/>
  <c r="Z261" i="13"/>
  <c r="X261" i="13"/>
  <c r="Y261" i="13" s="1"/>
  <c r="W261" i="13"/>
  <c r="U261" i="13"/>
  <c r="V261" i="13" s="1"/>
  <c r="T261" i="13"/>
  <c r="R261" i="13"/>
  <c r="S261" i="13" s="1"/>
  <c r="Q261" i="13"/>
  <c r="O261" i="13"/>
  <c r="N261" i="13"/>
  <c r="L261" i="13"/>
  <c r="M261" i="13" s="1"/>
  <c r="K261" i="13"/>
  <c r="I261" i="13"/>
  <c r="H261" i="13"/>
  <c r="O183" i="13"/>
  <c r="N183" i="13"/>
  <c r="AF183" i="13"/>
  <c r="AO162" i="13"/>
  <c r="AL157" i="13"/>
  <c r="AO142" i="13"/>
  <c r="O142" i="13"/>
  <c r="N142" i="13"/>
  <c r="AI76" i="13"/>
  <c r="AO137" i="13"/>
  <c r="AO56" i="13"/>
  <c r="W58" i="13"/>
  <c r="X58" i="13"/>
  <c r="AO58" i="13"/>
  <c r="AA277" i="13" l="1"/>
  <c r="AO277" i="13"/>
  <c r="Q277" i="13"/>
  <c r="AI277" i="13"/>
  <c r="AM277" i="13"/>
  <c r="R277" i="13"/>
  <c r="AD277" i="13"/>
  <c r="N277" i="13"/>
  <c r="I277" i="13"/>
  <c r="K277" i="13"/>
  <c r="AJ277" i="13"/>
  <c r="L277" i="13"/>
  <c r="F261" i="13"/>
  <c r="P261" i="13"/>
  <c r="G264" i="13"/>
  <c r="E261" i="13"/>
  <c r="G261" i="13"/>
  <c r="J261" i="13"/>
  <c r="H353" i="13" l="1"/>
  <c r="I353" i="13"/>
  <c r="K353" i="13"/>
  <c r="L353" i="13"/>
  <c r="N353" i="13"/>
  <c r="O353" i="13"/>
  <c r="T353" i="13"/>
  <c r="W353" i="13"/>
  <c r="Z353" i="13"/>
  <c r="AC353" i="13"/>
  <c r="AF353" i="13"/>
  <c r="E19" i="17" l="1"/>
  <c r="AR359" i="13" l="1"/>
  <c r="AR356" i="13" s="1"/>
  <c r="M278" i="13" l="1"/>
  <c r="S278" i="13"/>
  <c r="V278" i="13"/>
  <c r="Y278" i="13"/>
  <c r="AE278" i="13"/>
  <c r="AH278" i="13"/>
  <c r="AK278" i="13"/>
  <c r="AQ278" i="13"/>
  <c r="M279" i="13"/>
  <c r="P279" i="13"/>
  <c r="S279" i="13"/>
  <c r="V279" i="13"/>
  <c r="Y279" i="13"/>
  <c r="AB279" i="13"/>
  <c r="AE279" i="13"/>
  <c r="AH279" i="13"/>
  <c r="AK279" i="13"/>
  <c r="AN279" i="13"/>
  <c r="AQ279" i="13"/>
  <c r="P280" i="13"/>
  <c r="S280" i="13"/>
  <c r="V280" i="13"/>
  <c r="Y280" i="13"/>
  <c r="AB280" i="13"/>
  <c r="AE280" i="13"/>
  <c r="AH280" i="13"/>
  <c r="AK280" i="13"/>
  <c r="AN280" i="13"/>
  <c r="AQ280" i="13"/>
  <c r="M281" i="13"/>
  <c r="P281" i="13"/>
  <c r="S281" i="13"/>
  <c r="V281" i="13"/>
  <c r="Y281" i="13"/>
  <c r="AB281" i="13"/>
  <c r="AE281" i="13"/>
  <c r="AH281" i="13"/>
  <c r="AK281" i="13"/>
  <c r="AN281" i="13"/>
  <c r="AQ281" i="13"/>
  <c r="AQ326" i="13"/>
  <c r="AN326" i="13"/>
  <c r="AK326" i="13"/>
  <c r="AH326" i="13"/>
  <c r="AE326" i="13"/>
  <c r="AB326" i="13"/>
  <c r="Y326" i="13"/>
  <c r="V326" i="13"/>
  <c r="S326" i="13"/>
  <c r="P326" i="13"/>
  <c r="M326" i="13"/>
  <c r="J326" i="13"/>
  <c r="F326" i="13"/>
  <c r="G326" i="13" s="1"/>
  <c r="E326" i="13"/>
  <c r="AQ325" i="13"/>
  <c r="AN325" i="13"/>
  <c r="AK325" i="13"/>
  <c r="AH325" i="13"/>
  <c r="AE325" i="13"/>
  <c r="AB325" i="13"/>
  <c r="Y325" i="13"/>
  <c r="V325" i="13"/>
  <c r="S325" i="13"/>
  <c r="P325" i="13"/>
  <c r="M325" i="13"/>
  <c r="J325" i="13"/>
  <c r="F325" i="13"/>
  <c r="G325" i="13" s="1"/>
  <c r="E325" i="13"/>
  <c r="AQ324" i="13"/>
  <c r="AN324" i="13"/>
  <c r="AK324" i="13"/>
  <c r="AH324" i="13"/>
  <c r="AE324" i="13"/>
  <c r="AB324" i="13"/>
  <c r="Y324" i="13"/>
  <c r="V324" i="13"/>
  <c r="S324" i="13"/>
  <c r="P324" i="13"/>
  <c r="M324" i="13"/>
  <c r="J324" i="13"/>
  <c r="F324" i="13"/>
  <c r="G324" i="13" s="1"/>
  <c r="E324" i="13"/>
  <c r="AQ323" i="13"/>
  <c r="AN323" i="13"/>
  <c r="AK323" i="13"/>
  <c r="AH323" i="13"/>
  <c r="AE323" i="13"/>
  <c r="AB323" i="13"/>
  <c r="Y323" i="13"/>
  <c r="V323" i="13"/>
  <c r="S323" i="13"/>
  <c r="P323" i="13"/>
  <c r="M323" i="13"/>
  <c r="J323" i="13"/>
  <c r="F323" i="13"/>
  <c r="G323" i="13" s="1"/>
  <c r="E323" i="13"/>
  <c r="AP322" i="13"/>
  <c r="AQ322" i="13" s="1"/>
  <c r="AO322" i="13"/>
  <c r="AM322" i="13"/>
  <c r="AN322" i="13" s="1"/>
  <c r="AL322" i="13"/>
  <c r="AJ322" i="13"/>
  <c r="AK322" i="13" s="1"/>
  <c r="AI322" i="13"/>
  <c r="AG322" i="13"/>
  <c r="AH322" i="13" s="1"/>
  <c r="AF322" i="13"/>
  <c r="AD322" i="13"/>
  <c r="AE322" i="13" s="1"/>
  <c r="AC322" i="13"/>
  <c r="AA322" i="13"/>
  <c r="AB322" i="13" s="1"/>
  <c r="Z322" i="13"/>
  <c r="X322" i="13"/>
  <c r="Y322" i="13" s="1"/>
  <c r="W322" i="13"/>
  <c r="U322" i="13"/>
  <c r="V322" i="13" s="1"/>
  <c r="T322" i="13"/>
  <c r="R322" i="13"/>
  <c r="S322" i="13" s="1"/>
  <c r="Q322" i="13"/>
  <c r="O322" i="13"/>
  <c r="P322" i="13" s="1"/>
  <c r="N322" i="13"/>
  <c r="L322" i="13"/>
  <c r="K322" i="13"/>
  <c r="I322" i="13"/>
  <c r="J322" i="13" s="1"/>
  <c r="H322" i="13"/>
  <c r="AQ321" i="13"/>
  <c r="AN321" i="13"/>
  <c r="AK321" i="13"/>
  <c r="AH321" i="13"/>
  <c r="AE321" i="13"/>
  <c r="AB321" i="13"/>
  <c r="Y321" i="13"/>
  <c r="V321" i="13"/>
  <c r="S321" i="13"/>
  <c r="P321" i="13"/>
  <c r="M321" i="13"/>
  <c r="J321" i="13"/>
  <c r="F321" i="13"/>
  <c r="G321" i="13" s="1"/>
  <c r="E321" i="13"/>
  <c r="AQ320" i="13"/>
  <c r="AN320" i="13"/>
  <c r="AK320" i="13"/>
  <c r="AH320" i="13"/>
  <c r="AE320" i="13"/>
  <c r="AB320" i="13"/>
  <c r="Y320" i="13"/>
  <c r="V320" i="13"/>
  <c r="S320" i="13"/>
  <c r="P320" i="13"/>
  <c r="M320" i="13"/>
  <c r="J320" i="13"/>
  <c r="F320" i="13"/>
  <c r="G320" i="13" s="1"/>
  <c r="E320" i="13"/>
  <c r="AQ319" i="13"/>
  <c r="AN319" i="13"/>
  <c r="AK319" i="13"/>
  <c r="AH319" i="13"/>
  <c r="AE319" i="13"/>
  <c r="AB319" i="13"/>
  <c r="Y319" i="13"/>
  <c r="V319" i="13"/>
  <c r="S319" i="13"/>
  <c r="P319" i="13"/>
  <c r="M319" i="13"/>
  <c r="J319" i="13"/>
  <c r="F319" i="13"/>
  <c r="G319" i="13" s="1"/>
  <c r="E319" i="13"/>
  <c r="AQ318" i="13"/>
  <c r="AN318" i="13"/>
  <c r="AK318" i="13"/>
  <c r="AH318" i="13"/>
  <c r="AE318" i="13"/>
  <c r="AB318" i="13"/>
  <c r="Y318" i="13"/>
  <c r="V318" i="13"/>
  <c r="S318" i="13"/>
  <c r="P318" i="13"/>
  <c r="M318" i="13"/>
  <c r="J318" i="13"/>
  <c r="F318" i="13"/>
  <c r="G318" i="13" s="1"/>
  <c r="E318" i="13"/>
  <c r="AP317" i="13"/>
  <c r="AQ317" i="13" s="1"/>
  <c r="AO317" i="13"/>
  <c r="AM317" i="13"/>
  <c r="AN317" i="13" s="1"/>
  <c r="AL317" i="13"/>
  <c r="AJ317" i="13"/>
  <c r="AK317" i="13" s="1"/>
  <c r="AI317" i="13"/>
  <c r="AG317" i="13"/>
  <c r="AH317" i="13" s="1"/>
  <c r="AF317" i="13"/>
  <c r="AD317" i="13"/>
  <c r="AE317" i="13" s="1"/>
  <c r="AC317" i="13"/>
  <c r="AA317" i="13"/>
  <c r="AB317" i="13" s="1"/>
  <c r="Z317" i="13"/>
  <c r="X317" i="13"/>
  <c r="Y317" i="13" s="1"/>
  <c r="W317" i="13"/>
  <c r="U317" i="13"/>
  <c r="V317" i="13" s="1"/>
  <c r="T317" i="13"/>
  <c r="R317" i="13"/>
  <c r="S317" i="13" s="1"/>
  <c r="Q317" i="13"/>
  <c r="O317" i="13"/>
  <c r="P317" i="13" s="1"/>
  <c r="N317" i="13"/>
  <c r="L317" i="13"/>
  <c r="M317" i="13" s="1"/>
  <c r="K317" i="13"/>
  <c r="I317" i="13"/>
  <c r="J317" i="13" s="1"/>
  <c r="H317" i="13"/>
  <c r="AQ336" i="13"/>
  <c r="AN336" i="13"/>
  <c r="AK336" i="13"/>
  <c r="AH336" i="13"/>
  <c r="AE336" i="13"/>
  <c r="AB336" i="13"/>
  <c r="Y336" i="13"/>
  <c r="V336" i="13"/>
  <c r="S336" i="13"/>
  <c r="P336" i="13"/>
  <c r="M336" i="13"/>
  <c r="J336" i="13"/>
  <c r="F336" i="13"/>
  <c r="G336" i="13" s="1"/>
  <c r="E336" i="13"/>
  <c r="AQ335" i="13"/>
  <c r="AN335" i="13"/>
  <c r="AK335" i="13"/>
  <c r="AH335" i="13"/>
  <c r="AE335" i="13"/>
  <c r="AB335" i="13"/>
  <c r="Y335" i="13"/>
  <c r="V335" i="13"/>
  <c r="S335" i="13"/>
  <c r="P335" i="13"/>
  <c r="M335" i="13"/>
  <c r="J335" i="13"/>
  <c r="F335" i="13"/>
  <c r="G335" i="13" s="1"/>
  <c r="E335" i="13"/>
  <c r="AQ334" i="13"/>
  <c r="AN334" i="13"/>
  <c r="AK334" i="13"/>
  <c r="AH334" i="13"/>
  <c r="AE334" i="13"/>
  <c r="AB334" i="13"/>
  <c r="Y334" i="13"/>
  <c r="V334" i="13"/>
  <c r="S334" i="13"/>
  <c r="P334" i="13"/>
  <c r="M334" i="13"/>
  <c r="J334" i="13"/>
  <c r="F334" i="13"/>
  <c r="G334" i="13" s="1"/>
  <c r="E334" i="13"/>
  <c r="AQ333" i="13"/>
  <c r="AN333" i="13"/>
  <c r="AK333" i="13"/>
  <c r="AH333" i="13"/>
  <c r="AE333" i="13"/>
  <c r="AB333" i="13"/>
  <c r="Y333" i="13"/>
  <c r="V333" i="13"/>
  <c r="S333" i="13"/>
  <c r="P333" i="13"/>
  <c r="M333" i="13"/>
  <c r="J333" i="13"/>
  <c r="F333" i="13"/>
  <c r="G333" i="13" s="1"/>
  <c r="E333" i="13"/>
  <c r="AP332" i="13"/>
  <c r="AQ332" i="13" s="1"/>
  <c r="AO332" i="13"/>
  <c r="AM332" i="13"/>
  <c r="AN332" i="13" s="1"/>
  <c r="AL332" i="13"/>
  <c r="AJ332" i="13"/>
  <c r="AK332" i="13" s="1"/>
  <c r="AI332" i="13"/>
  <c r="AG332" i="13"/>
  <c r="AH332" i="13" s="1"/>
  <c r="AF332" i="13"/>
  <c r="AD332" i="13"/>
  <c r="AE332" i="13" s="1"/>
  <c r="AC332" i="13"/>
  <c r="AA332" i="13"/>
  <c r="AB332" i="13" s="1"/>
  <c r="Z332" i="13"/>
  <c r="X332" i="13"/>
  <c r="Y332" i="13" s="1"/>
  <c r="W332" i="13"/>
  <c r="U332" i="13"/>
  <c r="V332" i="13" s="1"/>
  <c r="T332" i="13"/>
  <c r="R332" i="13"/>
  <c r="S332" i="13" s="1"/>
  <c r="Q332" i="13"/>
  <c r="O332" i="13"/>
  <c r="P332" i="13" s="1"/>
  <c r="N332" i="13"/>
  <c r="L332" i="13"/>
  <c r="M332" i="13" s="1"/>
  <c r="K332" i="13"/>
  <c r="I332" i="13"/>
  <c r="J332" i="13" s="1"/>
  <c r="H332" i="13"/>
  <c r="AQ331" i="13"/>
  <c r="AN331" i="13"/>
  <c r="AK331" i="13"/>
  <c r="AH331" i="13"/>
  <c r="AE331" i="13"/>
  <c r="AB331" i="13"/>
  <c r="Y331" i="13"/>
  <c r="V331" i="13"/>
  <c r="S331" i="13"/>
  <c r="P331" i="13"/>
  <c r="M331" i="13"/>
  <c r="J331" i="13"/>
  <c r="F331" i="13"/>
  <c r="G331" i="13" s="1"/>
  <c r="E331" i="13"/>
  <c r="AQ330" i="13"/>
  <c r="AN330" i="13"/>
  <c r="AK330" i="13"/>
  <c r="AH330" i="13"/>
  <c r="AE330" i="13"/>
  <c r="AB330" i="13"/>
  <c r="Y330" i="13"/>
  <c r="V330" i="13"/>
  <c r="S330" i="13"/>
  <c r="P330" i="13"/>
  <c r="M330" i="13"/>
  <c r="J330" i="13"/>
  <c r="F330" i="13"/>
  <c r="G330" i="13" s="1"/>
  <c r="E330" i="13"/>
  <c r="AQ329" i="13"/>
  <c r="AN329" i="13"/>
  <c r="AK329" i="13"/>
  <c r="AH329" i="13"/>
  <c r="AE329" i="13"/>
  <c r="AB329" i="13"/>
  <c r="Y329" i="13"/>
  <c r="V329" i="13"/>
  <c r="S329" i="13"/>
  <c r="P329" i="13"/>
  <c r="M329" i="13"/>
  <c r="J329" i="13"/>
  <c r="F329" i="13"/>
  <c r="G329" i="13" s="1"/>
  <c r="E329" i="13"/>
  <c r="AQ328" i="13"/>
  <c r="AN328" i="13"/>
  <c r="AK328" i="13"/>
  <c r="AH328" i="13"/>
  <c r="AE328" i="13"/>
  <c r="AB328" i="13"/>
  <c r="Y328" i="13"/>
  <c r="V328" i="13"/>
  <c r="S328" i="13"/>
  <c r="P328" i="13"/>
  <c r="M328" i="13"/>
  <c r="J328" i="13"/>
  <c r="F328" i="13"/>
  <c r="G328" i="13" s="1"/>
  <c r="E328" i="13"/>
  <c r="AP327" i="13"/>
  <c r="AQ327" i="13" s="1"/>
  <c r="AO327" i="13"/>
  <c r="AM327" i="13"/>
  <c r="AN327" i="13" s="1"/>
  <c r="AL327" i="13"/>
  <c r="AJ327" i="13"/>
  <c r="AK327" i="13" s="1"/>
  <c r="AI327" i="13"/>
  <c r="AG327" i="13"/>
  <c r="AH327" i="13" s="1"/>
  <c r="AF327" i="13"/>
  <c r="AD327" i="13"/>
  <c r="AE327" i="13" s="1"/>
  <c r="AC327" i="13"/>
  <c r="AA327" i="13"/>
  <c r="AB327" i="13" s="1"/>
  <c r="Z327" i="13"/>
  <c r="X327" i="13"/>
  <c r="Y327" i="13" s="1"/>
  <c r="W327" i="13"/>
  <c r="U327" i="13"/>
  <c r="V327" i="13" s="1"/>
  <c r="T327" i="13"/>
  <c r="R327" i="13"/>
  <c r="S327" i="13" s="1"/>
  <c r="Q327" i="13"/>
  <c r="O327" i="13"/>
  <c r="N327" i="13"/>
  <c r="L327" i="13"/>
  <c r="M327" i="13" s="1"/>
  <c r="K327" i="13"/>
  <c r="I327" i="13"/>
  <c r="J327" i="13" s="1"/>
  <c r="H327" i="13"/>
  <c r="AQ341" i="13"/>
  <c r="AN341" i="13"/>
  <c r="AK341" i="13"/>
  <c r="AH341" i="13"/>
  <c r="AE341" i="13"/>
  <c r="AB341" i="13"/>
  <c r="Y341" i="13"/>
  <c r="V341" i="13"/>
  <c r="S341" i="13"/>
  <c r="P341" i="13"/>
  <c r="M341" i="13"/>
  <c r="J341" i="13"/>
  <c r="F341" i="13"/>
  <c r="G341" i="13" s="1"/>
  <c r="E341" i="13"/>
  <c r="AQ340" i="13"/>
  <c r="AN340" i="13"/>
  <c r="AK340" i="13"/>
  <c r="AH340" i="13"/>
  <c r="AE340" i="13"/>
  <c r="AB340" i="13"/>
  <c r="Y340" i="13"/>
  <c r="V340" i="13"/>
  <c r="S340" i="13"/>
  <c r="P340" i="13"/>
  <c r="M340" i="13"/>
  <c r="J340" i="13"/>
  <c r="F340" i="13"/>
  <c r="G340" i="13" s="1"/>
  <c r="E340" i="13"/>
  <c r="AQ339" i="13"/>
  <c r="AN339" i="13"/>
  <c r="AK339" i="13"/>
  <c r="AH339" i="13"/>
  <c r="AE339" i="13"/>
  <c r="AB339" i="13"/>
  <c r="Y339" i="13"/>
  <c r="V339" i="13"/>
  <c r="S339" i="13"/>
  <c r="P339" i="13"/>
  <c r="M339" i="13"/>
  <c r="J339" i="13"/>
  <c r="F339" i="13"/>
  <c r="G339" i="13" s="1"/>
  <c r="E339" i="13"/>
  <c r="AQ338" i="13"/>
  <c r="AN338" i="13"/>
  <c r="AK338" i="13"/>
  <c r="AH338" i="13"/>
  <c r="AE338" i="13"/>
  <c r="AB338" i="13"/>
  <c r="Y338" i="13"/>
  <c r="V338" i="13"/>
  <c r="S338" i="13"/>
  <c r="P338" i="13"/>
  <c r="M338" i="13"/>
  <c r="J338" i="13"/>
  <c r="F338" i="13"/>
  <c r="G338" i="13" s="1"/>
  <c r="E338" i="13"/>
  <c r="AP337" i="13"/>
  <c r="AQ337" i="13" s="1"/>
  <c r="AO337" i="13"/>
  <c r="AM337" i="13"/>
  <c r="AN337" i="13" s="1"/>
  <c r="AL337" i="13"/>
  <c r="AJ337" i="13"/>
  <c r="AK337" i="13" s="1"/>
  <c r="AI337" i="13"/>
  <c r="AH337" i="13"/>
  <c r="AG337" i="13"/>
  <c r="AF337" i="13"/>
  <c r="AD337" i="13"/>
  <c r="AE337" i="13" s="1"/>
  <c r="AC337" i="13"/>
  <c r="AA337" i="13"/>
  <c r="AB337" i="13" s="1"/>
  <c r="Z337" i="13"/>
  <c r="X337" i="13"/>
  <c r="Y337" i="13" s="1"/>
  <c r="W337" i="13"/>
  <c r="U337" i="13"/>
  <c r="V337" i="13" s="1"/>
  <c r="T337" i="13"/>
  <c r="R337" i="13"/>
  <c r="S337" i="13" s="1"/>
  <c r="Q337" i="13"/>
  <c r="O337" i="13"/>
  <c r="P337" i="13" s="1"/>
  <c r="N337" i="13"/>
  <c r="L337" i="13"/>
  <c r="K337" i="13"/>
  <c r="I337" i="13"/>
  <c r="J337" i="13" s="1"/>
  <c r="H337" i="13"/>
  <c r="AQ316" i="13"/>
  <c r="AN316" i="13"/>
  <c r="AK316" i="13"/>
  <c r="AH316" i="13"/>
  <c r="AE316" i="13"/>
  <c r="AB316" i="13"/>
  <c r="Y316" i="13"/>
  <c r="V316" i="13"/>
  <c r="S316" i="13"/>
  <c r="P316" i="13"/>
  <c r="M316" i="13"/>
  <c r="J316" i="13"/>
  <c r="F316" i="13"/>
  <c r="G316" i="13" s="1"/>
  <c r="E316" i="13"/>
  <c r="AQ315" i="13"/>
  <c r="AN315" i="13"/>
  <c r="AK315" i="13"/>
  <c r="AH315" i="13"/>
  <c r="AE315" i="13"/>
  <c r="AB315" i="13"/>
  <c r="Y315" i="13"/>
  <c r="V315" i="13"/>
  <c r="S315" i="13"/>
  <c r="P315" i="13"/>
  <c r="M315" i="13"/>
  <c r="J315" i="13"/>
  <c r="F315" i="13"/>
  <c r="G315" i="13" s="1"/>
  <c r="E315" i="13"/>
  <c r="AQ314" i="13"/>
  <c r="AN314" i="13"/>
  <c r="AK314" i="13"/>
  <c r="AH314" i="13"/>
  <c r="AE314" i="13"/>
  <c r="AB314" i="13"/>
  <c r="Y314" i="13"/>
  <c r="V314" i="13"/>
  <c r="S314" i="13"/>
  <c r="P314" i="13"/>
  <c r="M314" i="13"/>
  <c r="J314" i="13"/>
  <c r="F314" i="13"/>
  <c r="G314" i="13" s="1"/>
  <c r="E314" i="13"/>
  <c r="AQ313" i="13"/>
  <c r="AN313" i="13"/>
  <c r="AK313" i="13"/>
  <c r="AH313" i="13"/>
  <c r="AE313" i="13"/>
  <c r="AB313" i="13"/>
  <c r="Y313" i="13"/>
  <c r="V313" i="13"/>
  <c r="S313" i="13"/>
  <c r="P313" i="13"/>
  <c r="M313" i="13"/>
  <c r="J313" i="13"/>
  <c r="F313" i="13"/>
  <c r="G313" i="13" s="1"/>
  <c r="E313" i="13"/>
  <c r="AP312" i="13"/>
  <c r="AQ312" i="13" s="1"/>
  <c r="AO312" i="13"/>
  <c r="AM312" i="13"/>
  <c r="AN312" i="13" s="1"/>
  <c r="AL312" i="13"/>
  <c r="AJ312" i="13"/>
  <c r="AK312" i="13" s="1"/>
  <c r="AI312" i="13"/>
  <c r="AG312" i="13"/>
  <c r="AH312" i="13" s="1"/>
  <c r="AF312" i="13"/>
  <c r="AD312" i="13"/>
  <c r="AE312" i="13" s="1"/>
  <c r="AC312" i="13"/>
  <c r="AA312" i="13"/>
  <c r="AB312" i="13" s="1"/>
  <c r="Z312" i="13"/>
  <c r="X312" i="13"/>
  <c r="Y312" i="13" s="1"/>
  <c r="W312" i="13"/>
  <c r="U312" i="13"/>
  <c r="V312" i="13" s="1"/>
  <c r="T312" i="13"/>
  <c r="R312" i="13"/>
  <c r="S312" i="13" s="1"/>
  <c r="Q312" i="13"/>
  <c r="O312" i="13"/>
  <c r="P312" i="13" s="1"/>
  <c r="N312" i="13"/>
  <c r="L312" i="13"/>
  <c r="M312" i="13" s="1"/>
  <c r="K312" i="13"/>
  <c r="I312" i="13"/>
  <c r="J312" i="13" s="1"/>
  <c r="H312" i="13"/>
  <c r="AQ311" i="13"/>
  <c r="AN311" i="13"/>
  <c r="AK311" i="13"/>
  <c r="AH311" i="13"/>
  <c r="AE311" i="13"/>
  <c r="AB311" i="13"/>
  <c r="Y311" i="13"/>
  <c r="V311" i="13"/>
  <c r="S311" i="13"/>
  <c r="P311" i="13"/>
  <c r="M311" i="13"/>
  <c r="J311" i="13"/>
  <c r="F311" i="13"/>
  <c r="G311" i="13" s="1"/>
  <c r="E311" i="13"/>
  <c r="AQ310" i="13"/>
  <c r="AN310" i="13"/>
  <c r="AK310" i="13"/>
  <c r="AH310" i="13"/>
  <c r="AE310" i="13"/>
  <c r="AB310" i="13"/>
  <c r="Y310" i="13"/>
  <c r="V310" i="13"/>
  <c r="S310" i="13"/>
  <c r="P310" i="13"/>
  <c r="M310" i="13"/>
  <c r="J310" i="13"/>
  <c r="F310" i="13"/>
  <c r="G310" i="13" s="1"/>
  <c r="E310" i="13"/>
  <c r="AQ309" i="13"/>
  <c r="AN309" i="13"/>
  <c r="AK309" i="13"/>
  <c r="AH309" i="13"/>
  <c r="AE309" i="13"/>
  <c r="AB309" i="13"/>
  <c r="Y309" i="13"/>
  <c r="V309" i="13"/>
  <c r="S309" i="13"/>
  <c r="P309" i="13"/>
  <c r="M309" i="13"/>
  <c r="J309" i="13"/>
  <c r="F309" i="13"/>
  <c r="G309" i="13" s="1"/>
  <c r="E309" i="13"/>
  <c r="AQ308" i="13"/>
  <c r="AN308" i="13"/>
  <c r="AK308" i="13"/>
  <c r="AH308" i="13"/>
  <c r="AE308" i="13"/>
  <c r="AB308" i="13"/>
  <c r="Y308" i="13"/>
  <c r="V308" i="13"/>
  <c r="S308" i="13"/>
  <c r="P308" i="13"/>
  <c r="M308" i="13"/>
  <c r="J308" i="13"/>
  <c r="F308" i="13"/>
  <c r="G308" i="13" s="1"/>
  <c r="E308" i="13"/>
  <c r="AP307" i="13"/>
  <c r="AQ307" i="13" s="1"/>
  <c r="AO307" i="13"/>
  <c r="AM307" i="13"/>
  <c r="AN307" i="13" s="1"/>
  <c r="AL307" i="13"/>
  <c r="AJ307" i="13"/>
  <c r="AK307" i="13" s="1"/>
  <c r="AI307" i="13"/>
  <c r="AG307" i="13"/>
  <c r="AH307" i="13" s="1"/>
  <c r="AF307" i="13"/>
  <c r="AD307" i="13"/>
  <c r="AE307" i="13" s="1"/>
  <c r="AC307" i="13"/>
  <c r="AA307" i="13"/>
  <c r="AB307" i="13" s="1"/>
  <c r="Z307" i="13"/>
  <c r="X307" i="13"/>
  <c r="Y307" i="13" s="1"/>
  <c r="W307" i="13"/>
  <c r="U307" i="13"/>
  <c r="V307" i="13" s="1"/>
  <c r="T307" i="13"/>
  <c r="R307" i="13"/>
  <c r="S307" i="13" s="1"/>
  <c r="Q307" i="13"/>
  <c r="O307" i="13"/>
  <c r="P307" i="13" s="1"/>
  <c r="N307" i="13"/>
  <c r="L307" i="13"/>
  <c r="M307" i="13" s="1"/>
  <c r="K307" i="13"/>
  <c r="I307" i="13"/>
  <c r="J307" i="13" s="1"/>
  <c r="H307" i="13"/>
  <c r="AQ306" i="13"/>
  <c r="AN306" i="13"/>
  <c r="AK306" i="13"/>
  <c r="AH306" i="13"/>
  <c r="AE306" i="13"/>
  <c r="AB306" i="13"/>
  <c r="Y306" i="13"/>
  <c r="V306" i="13"/>
  <c r="S306" i="13"/>
  <c r="P306" i="13"/>
  <c r="M306" i="13"/>
  <c r="J306" i="13"/>
  <c r="F306" i="13"/>
  <c r="G306" i="13" s="1"/>
  <c r="E306" i="13"/>
  <c r="AQ305" i="13"/>
  <c r="AN305" i="13"/>
  <c r="AK305" i="13"/>
  <c r="AH305" i="13"/>
  <c r="AE305" i="13"/>
  <c r="AB305" i="13"/>
  <c r="Y305" i="13"/>
  <c r="V305" i="13"/>
  <c r="S305" i="13"/>
  <c r="P305" i="13"/>
  <c r="M305" i="13"/>
  <c r="J305" i="13"/>
  <c r="F305" i="13"/>
  <c r="G305" i="13" s="1"/>
  <c r="E305" i="13"/>
  <c r="AQ304" i="13"/>
  <c r="AN304" i="13"/>
  <c r="AK304" i="13"/>
  <c r="AH304" i="13"/>
  <c r="AE304" i="13"/>
  <c r="AB304" i="13"/>
  <c r="Y304" i="13"/>
  <c r="V304" i="13"/>
  <c r="S304" i="13"/>
  <c r="P304" i="13"/>
  <c r="M304" i="13"/>
  <c r="J304" i="13"/>
  <c r="F304" i="13"/>
  <c r="G304" i="13" s="1"/>
  <c r="E304" i="13"/>
  <c r="AQ303" i="13"/>
  <c r="AN303" i="13"/>
  <c r="AK303" i="13"/>
  <c r="AH303" i="13"/>
  <c r="AE303" i="13"/>
  <c r="AB303" i="13"/>
  <c r="Y303" i="13"/>
  <c r="V303" i="13"/>
  <c r="S303" i="13"/>
  <c r="P303" i="13"/>
  <c r="M303" i="13"/>
  <c r="J303" i="13"/>
  <c r="F303" i="13"/>
  <c r="G303" i="13" s="1"/>
  <c r="E303" i="13"/>
  <c r="AP302" i="13"/>
  <c r="AQ302" i="13" s="1"/>
  <c r="AO302" i="13"/>
  <c r="AM302" i="13"/>
  <c r="AN302" i="13" s="1"/>
  <c r="AL302" i="13"/>
  <c r="AJ302" i="13"/>
  <c r="AK302" i="13" s="1"/>
  <c r="AI302" i="13"/>
  <c r="AG302" i="13"/>
  <c r="AH302" i="13" s="1"/>
  <c r="AF302" i="13"/>
  <c r="AD302" i="13"/>
  <c r="AE302" i="13" s="1"/>
  <c r="AC302" i="13"/>
  <c r="AA302" i="13"/>
  <c r="AB302" i="13" s="1"/>
  <c r="Z302" i="13"/>
  <c r="X302" i="13"/>
  <c r="Y302" i="13" s="1"/>
  <c r="W302" i="13"/>
  <c r="U302" i="13"/>
  <c r="V302" i="13" s="1"/>
  <c r="T302" i="13"/>
  <c r="S302" i="13"/>
  <c r="R302" i="13"/>
  <c r="Q302" i="13"/>
  <c r="O302" i="13"/>
  <c r="P302" i="13" s="1"/>
  <c r="N302" i="13"/>
  <c r="L302" i="13"/>
  <c r="M302" i="13" s="1"/>
  <c r="K302" i="13"/>
  <c r="I302" i="13"/>
  <c r="J302" i="13" s="1"/>
  <c r="H302" i="13"/>
  <c r="AQ301" i="13"/>
  <c r="AN301" i="13"/>
  <c r="AK301" i="13"/>
  <c r="AH301" i="13"/>
  <c r="AE301" i="13"/>
  <c r="AB301" i="13"/>
  <c r="Y301" i="13"/>
  <c r="V301" i="13"/>
  <c r="S301" i="13"/>
  <c r="P301" i="13"/>
  <c r="M301" i="13"/>
  <c r="J301" i="13"/>
  <c r="F301" i="13"/>
  <c r="G301" i="13" s="1"/>
  <c r="E301" i="13"/>
  <c r="AQ300" i="13"/>
  <c r="AN300" i="13"/>
  <c r="AK300" i="13"/>
  <c r="AH300" i="13"/>
  <c r="AE300" i="13"/>
  <c r="AB300" i="13"/>
  <c r="Y300" i="13"/>
  <c r="V300" i="13"/>
  <c r="S300" i="13"/>
  <c r="P300" i="13"/>
  <c r="M300" i="13"/>
  <c r="J300" i="13"/>
  <c r="F300" i="13"/>
  <c r="G300" i="13" s="1"/>
  <c r="E300" i="13"/>
  <c r="AQ299" i="13"/>
  <c r="AN299" i="13"/>
  <c r="AK299" i="13"/>
  <c r="AH299" i="13"/>
  <c r="AE299" i="13"/>
  <c r="AB299" i="13"/>
  <c r="Y299" i="13"/>
  <c r="V299" i="13"/>
  <c r="S299" i="13"/>
  <c r="P299" i="13"/>
  <c r="M299" i="13"/>
  <c r="J299" i="13"/>
  <c r="F299" i="13"/>
  <c r="G299" i="13" s="1"/>
  <c r="E299" i="13"/>
  <c r="AQ298" i="13"/>
  <c r="AN298" i="13"/>
  <c r="AK298" i="13"/>
  <c r="AH298" i="13"/>
  <c r="AE298" i="13"/>
  <c r="AB298" i="13"/>
  <c r="Y298" i="13"/>
  <c r="V298" i="13"/>
  <c r="S298" i="13"/>
  <c r="P298" i="13"/>
  <c r="M298" i="13"/>
  <c r="J298" i="13"/>
  <c r="F298" i="13"/>
  <c r="G298" i="13" s="1"/>
  <c r="E298" i="13"/>
  <c r="AP297" i="13"/>
  <c r="AQ297" i="13" s="1"/>
  <c r="AO297" i="13"/>
  <c r="AM297" i="13"/>
  <c r="AN297" i="13" s="1"/>
  <c r="AL297" i="13"/>
  <c r="AJ297" i="13"/>
  <c r="AK297" i="13" s="1"/>
  <c r="AI297" i="13"/>
  <c r="AG297" i="13"/>
  <c r="AH297" i="13" s="1"/>
  <c r="AF297" i="13"/>
  <c r="AD297" i="13"/>
  <c r="AE297" i="13" s="1"/>
  <c r="AC297" i="13"/>
  <c r="AA297" i="13"/>
  <c r="AB297" i="13" s="1"/>
  <c r="Z297" i="13"/>
  <c r="X297" i="13"/>
  <c r="Y297" i="13" s="1"/>
  <c r="W297" i="13"/>
  <c r="U297" i="13"/>
  <c r="V297" i="13" s="1"/>
  <c r="T297" i="13"/>
  <c r="R297" i="13"/>
  <c r="S297" i="13" s="1"/>
  <c r="Q297" i="13"/>
  <c r="O297" i="13"/>
  <c r="P297" i="13" s="1"/>
  <c r="N297" i="13"/>
  <c r="L297" i="13"/>
  <c r="K297" i="13"/>
  <c r="I297" i="13"/>
  <c r="J297" i="13" s="1"/>
  <c r="H297" i="13"/>
  <c r="AQ296" i="13"/>
  <c r="AN296" i="13"/>
  <c r="AK296" i="13"/>
  <c r="AH296" i="13"/>
  <c r="AE296" i="13"/>
  <c r="AB296" i="13"/>
  <c r="Y296" i="13"/>
  <c r="V296" i="13"/>
  <c r="S296" i="13"/>
  <c r="P296" i="13"/>
  <c r="M296" i="13"/>
  <c r="J296" i="13"/>
  <c r="F296" i="13"/>
  <c r="G296" i="13" s="1"/>
  <c r="E296" i="13"/>
  <c r="AQ295" i="13"/>
  <c r="AN295" i="13"/>
  <c r="AK295" i="13"/>
  <c r="AH295" i="13"/>
  <c r="AE295" i="13"/>
  <c r="AB295" i="13"/>
  <c r="Y295" i="13"/>
  <c r="V295" i="13"/>
  <c r="S295" i="13"/>
  <c r="P295" i="13"/>
  <c r="M295" i="13"/>
  <c r="J295" i="13"/>
  <c r="F295" i="13"/>
  <c r="G295" i="13" s="1"/>
  <c r="E295" i="13"/>
  <c r="AQ294" i="13"/>
  <c r="AN294" i="13"/>
  <c r="AK294" i="13"/>
  <c r="AH294" i="13"/>
  <c r="AE294" i="13"/>
  <c r="AB294" i="13"/>
  <c r="Y294" i="13"/>
  <c r="V294" i="13"/>
  <c r="S294" i="13"/>
  <c r="P294" i="13"/>
  <c r="M294" i="13"/>
  <c r="J294" i="13"/>
  <c r="F294" i="13"/>
  <c r="G294" i="13" s="1"/>
  <c r="E294" i="13"/>
  <c r="AQ293" i="13"/>
  <c r="AN293" i="13"/>
  <c r="AK293" i="13"/>
  <c r="AH293" i="13"/>
  <c r="AE293" i="13"/>
  <c r="AB293" i="13"/>
  <c r="Y293" i="13"/>
  <c r="V293" i="13"/>
  <c r="S293" i="13"/>
  <c r="P293" i="13"/>
  <c r="M293" i="13"/>
  <c r="J293" i="13"/>
  <c r="F293" i="13"/>
  <c r="G293" i="13" s="1"/>
  <c r="E293" i="13"/>
  <c r="AP292" i="13"/>
  <c r="AQ292" i="13" s="1"/>
  <c r="AO292" i="13"/>
  <c r="AM292" i="13"/>
  <c r="AN292" i="13" s="1"/>
  <c r="AL292" i="13"/>
  <c r="AJ292" i="13"/>
  <c r="AK292" i="13" s="1"/>
  <c r="AI292" i="13"/>
  <c r="AG292" i="13"/>
  <c r="AH292" i="13" s="1"/>
  <c r="AF292" i="13"/>
  <c r="AE292" i="13"/>
  <c r="AD292" i="13"/>
  <c r="AC292" i="13"/>
  <c r="AA292" i="13"/>
  <c r="AB292" i="13" s="1"/>
  <c r="Z292" i="13"/>
  <c r="X292" i="13"/>
  <c r="Y292" i="13" s="1"/>
  <c r="W292" i="13"/>
  <c r="U292" i="13"/>
  <c r="V292" i="13" s="1"/>
  <c r="T292" i="13"/>
  <c r="R292" i="13"/>
  <c r="S292" i="13" s="1"/>
  <c r="Q292" i="13"/>
  <c r="O292" i="13"/>
  <c r="P292" i="13" s="1"/>
  <c r="N292" i="13"/>
  <c r="L292" i="13"/>
  <c r="K292" i="13"/>
  <c r="I292" i="13"/>
  <c r="J292" i="13" s="1"/>
  <c r="H292" i="13"/>
  <c r="AQ291" i="13"/>
  <c r="AN291" i="13"/>
  <c r="AK291" i="13"/>
  <c r="AH291" i="13"/>
  <c r="AE291" i="13"/>
  <c r="AB291" i="13"/>
  <c r="Y291" i="13"/>
  <c r="V291" i="13"/>
  <c r="S291" i="13"/>
  <c r="P291" i="13"/>
  <c r="M291" i="13"/>
  <c r="J291" i="13"/>
  <c r="F291" i="13"/>
  <c r="G291" i="13" s="1"/>
  <c r="E291" i="13"/>
  <c r="AQ290" i="13"/>
  <c r="AN290" i="13"/>
  <c r="AK290" i="13"/>
  <c r="AH290" i="13"/>
  <c r="AE290" i="13"/>
  <c r="AB290" i="13"/>
  <c r="Y290" i="13"/>
  <c r="V290" i="13"/>
  <c r="S290" i="13"/>
  <c r="P290" i="13"/>
  <c r="M290" i="13"/>
  <c r="J290" i="13"/>
  <c r="F290" i="13"/>
  <c r="E290" i="13"/>
  <c r="AQ289" i="13"/>
  <c r="AN289" i="13"/>
  <c r="AK289" i="13"/>
  <c r="AH289" i="13"/>
  <c r="AE289" i="13"/>
  <c r="AB289" i="13"/>
  <c r="Y289" i="13"/>
  <c r="V289" i="13"/>
  <c r="S289" i="13"/>
  <c r="P289" i="13"/>
  <c r="M289" i="13"/>
  <c r="J289" i="13"/>
  <c r="F289" i="13"/>
  <c r="G289" i="13" s="1"/>
  <c r="E289" i="13"/>
  <c r="AQ288" i="13"/>
  <c r="AN288" i="13"/>
  <c r="AK288" i="13"/>
  <c r="AH288" i="13"/>
  <c r="AE288" i="13"/>
  <c r="AB288" i="13"/>
  <c r="Y288" i="13"/>
  <c r="V288" i="13"/>
  <c r="S288" i="13"/>
  <c r="P288" i="13"/>
  <c r="M288" i="13"/>
  <c r="J288" i="13"/>
  <c r="F288" i="13"/>
  <c r="G288" i="13" s="1"/>
  <c r="E288" i="13"/>
  <c r="AP287" i="13"/>
  <c r="AQ287" i="13" s="1"/>
  <c r="AO287" i="13"/>
  <c r="AN287" i="13"/>
  <c r="AM287" i="13"/>
  <c r="AL287" i="13"/>
  <c r="AJ287" i="13"/>
  <c r="AK287" i="13" s="1"/>
  <c r="AI287" i="13"/>
  <c r="AG287" i="13"/>
  <c r="AH287" i="13" s="1"/>
  <c r="AF287" i="13"/>
  <c r="AD287" i="13"/>
  <c r="AE287" i="13" s="1"/>
  <c r="AC287" i="13"/>
  <c r="AA287" i="13"/>
  <c r="AB287" i="13" s="1"/>
  <c r="Z287" i="13"/>
  <c r="X287" i="13"/>
  <c r="Y287" i="13" s="1"/>
  <c r="W287" i="13"/>
  <c r="U287" i="13"/>
  <c r="V287" i="13" s="1"/>
  <c r="T287" i="13"/>
  <c r="R287" i="13"/>
  <c r="S287" i="13" s="1"/>
  <c r="Q287" i="13"/>
  <c r="O287" i="13"/>
  <c r="P287" i="13" s="1"/>
  <c r="N287" i="13"/>
  <c r="L287" i="13"/>
  <c r="K287" i="13"/>
  <c r="I287" i="13"/>
  <c r="J287" i="13" s="1"/>
  <c r="H287" i="13"/>
  <c r="AQ286" i="13"/>
  <c r="AN286" i="13"/>
  <c r="AK286" i="13"/>
  <c r="AH286" i="13"/>
  <c r="AE286" i="13"/>
  <c r="AB286" i="13"/>
  <c r="Y286" i="13"/>
  <c r="V286" i="13"/>
  <c r="S286" i="13"/>
  <c r="P286" i="13"/>
  <c r="M286" i="13"/>
  <c r="J286" i="13"/>
  <c r="F286" i="13"/>
  <c r="G286" i="13" s="1"/>
  <c r="E286" i="13"/>
  <c r="AQ285" i="13"/>
  <c r="AN285" i="13"/>
  <c r="AK285" i="13"/>
  <c r="AH285" i="13"/>
  <c r="AE285" i="13"/>
  <c r="AB285" i="13"/>
  <c r="Y285" i="13"/>
  <c r="V285" i="13"/>
  <c r="S285" i="13"/>
  <c r="P285" i="13"/>
  <c r="M285" i="13"/>
  <c r="J285" i="13"/>
  <c r="F285" i="13"/>
  <c r="G285" i="13" s="1"/>
  <c r="E285" i="13"/>
  <c r="AQ284" i="13"/>
  <c r="AN284" i="13"/>
  <c r="AK284" i="13"/>
  <c r="AH284" i="13"/>
  <c r="AE284" i="13"/>
  <c r="AB284" i="13"/>
  <c r="Y284" i="13"/>
  <c r="V284" i="13"/>
  <c r="S284" i="13"/>
  <c r="P284" i="13"/>
  <c r="M284" i="13"/>
  <c r="J284" i="13"/>
  <c r="F284" i="13"/>
  <c r="G284" i="13" s="1"/>
  <c r="E284" i="13"/>
  <c r="AQ283" i="13"/>
  <c r="AN283" i="13"/>
  <c r="AK283" i="13"/>
  <c r="AH283" i="13"/>
  <c r="AE283" i="13"/>
  <c r="AB283" i="13"/>
  <c r="Y283" i="13"/>
  <c r="V283" i="13"/>
  <c r="S283" i="13"/>
  <c r="P283" i="13"/>
  <c r="M283" i="13"/>
  <c r="J283" i="13"/>
  <c r="F283" i="13"/>
  <c r="G283" i="13" s="1"/>
  <c r="E283" i="13"/>
  <c r="AP282" i="13"/>
  <c r="AQ282" i="13" s="1"/>
  <c r="AO282" i="13"/>
  <c r="AM282" i="13"/>
  <c r="AN282" i="13" s="1"/>
  <c r="AL282" i="13"/>
  <c r="AJ282" i="13"/>
  <c r="AK282" i="13" s="1"/>
  <c r="AI282" i="13"/>
  <c r="AG282" i="13"/>
  <c r="AH282" i="13" s="1"/>
  <c r="AF282" i="13"/>
  <c r="AD282" i="13"/>
  <c r="AE282" i="13" s="1"/>
  <c r="AC282" i="13"/>
  <c r="AA282" i="13"/>
  <c r="AB282" i="13" s="1"/>
  <c r="Z282" i="13"/>
  <c r="X282" i="13"/>
  <c r="Y282" i="13" s="1"/>
  <c r="W282" i="13"/>
  <c r="U282" i="13"/>
  <c r="V282" i="13" s="1"/>
  <c r="T282" i="13"/>
  <c r="R282" i="13"/>
  <c r="S282" i="13" s="1"/>
  <c r="Q282" i="13"/>
  <c r="O282" i="13"/>
  <c r="P282" i="13" s="1"/>
  <c r="N282" i="13"/>
  <c r="L282" i="13"/>
  <c r="M282" i="13" s="1"/>
  <c r="K282" i="13"/>
  <c r="I282" i="13"/>
  <c r="J282" i="13" s="1"/>
  <c r="H282" i="13"/>
  <c r="K242" i="13"/>
  <c r="K227" i="13" s="1"/>
  <c r="L242" i="13"/>
  <c r="L227" i="13" s="1"/>
  <c r="M227" i="13" s="1"/>
  <c r="N242" i="13"/>
  <c r="N227" i="13" s="1"/>
  <c r="O242" i="13"/>
  <c r="O227" i="13" s="1"/>
  <c r="Q242" i="13"/>
  <c r="Q227" i="13" s="1"/>
  <c r="R242" i="13"/>
  <c r="S242" i="13" s="1"/>
  <c r="T242" i="13"/>
  <c r="T227" i="13" s="1"/>
  <c r="U242" i="13"/>
  <c r="V242" i="13" s="1"/>
  <c r="W242" i="13"/>
  <c r="W227" i="13" s="1"/>
  <c r="X242" i="13"/>
  <c r="Y242" i="13" s="1"/>
  <c r="Z242" i="13"/>
  <c r="Z227" i="13" s="1"/>
  <c r="AA242" i="13"/>
  <c r="AA227" i="13" s="1"/>
  <c r="AC242" i="13"/>
  <c r="AC227" i="13" s="1"/>
  <c r="AD242" i="13"/>
  <c r="AD227" i="13" s="1"/>
  <c r="AF242" i="13"/>
  <c r="AF227" i="13" s="1"/>
  <c r="AG242" i="13"/>
  <c r="AH242" i="13" s="1"/>
  <c r="AI242" i="13"/>
  <c r="AI227" i="13" s="1"/>
  <c r="AJ242" i="13"/>
  <c r="AL242" i="13"/>
  <c r="AL227" i="13" s="1"/>
  <c r="AM242" i="13"/>
  <c r="AM227" i="13" s="1"/>
  <c r="AO242" i="13"/>
  <c r="AO227" i="13" s="1"/>
  <c r="AP242" i="13"/>
  <c r="AQ242" i="13" s="1"/>
  <c r="K243" i="13"/>
  <c r="K228" i="13" s="1"/>
  <c r="L243" i="13"/>
  <c r="M243" i="13" s="1"/>
  <c r="N243" i="13"/>
  <c r="N228" i="13" s="1"/>
  <c r="O243" i="13"/>
  <c r="P243" i="13" s="1"/>
  <c r="Q243" i="13"/>
  <c r="Q228" i="13" s="1"/>
  <c r="R243" i="13"/>
  <c r="S243" i="13" s="1"/>
  <c r="T243" i="13"/>
  <c r="T228" i="13" s="1"/>
  <c r="U243" i="13"/>
  <c r="U228" i="13" s="1"/>
  <c r="V228" i="13" s="1"/>
  <c r="W243" i="13"/>
  <c r="W228" i="13" s="1"/>
  <c r="X243" i="13"/>
  <c r="Z243" i="13"/>
  <c r="Z228" i="13" s="1"/>
  <c r="AA243" i="13"/>
  <c r="AB243" i="13" s="1"/>
  <c r="AC243" i="13"/>
  <c r="AC228" i="13" s="1"/>
  <c r="AD243" i="13"/>
  <c r="AE243" i="13" s="1"/>
  <c r="AF243" i="13"/>
  <c r="AF228" i="13" s="1"/>
  <c r="AG243" i="13"/>
  <c r="AG228" i="13" s="1"/>
  <c r="AH228" i="13" s="1"/>
  <c r="AI243" i="13"/>
  <c r="AI228" i="13" s="1"/>
  <c r="AJ243" i="13"/>
  <c r="AK243" i="13" s="1"/>
  <c r="AL243" i="13"/>
  <c r="AL228" i="13" s="1"/>
  <c r="AM243" i="13"/>
  <c r="AN243" i="13" s="1"/>
  <c r="AO243" i="13"/>
  <c r="AO228" i="13" s="1"/>
  <c r="AP243" i="13"/>
  <c r="AQ243" i="13" s="1"/>
  <c r="K244" i="13"/>
  <c r="K229" i="13" s="1"/>
  <c r="L244" i="13"/>
  <c r="N244" i="13"/>
  <c r="N229" i="13" s="1"/>
  <c r="O244" i="13"/>
  <c r="Q244" i="13"/>
  <c r="Q229" i="13" s="1"/>
  <c r="R244" i="13"/>
  <c r="T244" i="13"/>
  <c r="T229" i="13" s="1"/>
  <c r="U244" i="13"/>
  <c r="W244" i="13"/>
  <c r="W229" i="13" s="1"/>
  <c r="X244" i="13"/>
  <c r="Z244" i="13"/>
  <c r="Z229" i="13" s="1"/>
  <c r="AA244" i="13"/>
  <c r="AC244" i="13"/>
  <c r="AC229" i="13" s="1"/>
  <c r="AD244" i="13"/>
  <c r="AF244" i="13"/>
  <c r="AF229" i="13" s="1"/>
  <c r="AG244" i="13"/>
  <c r="AI244" i="13"/>
  <c r="AJ244" i="13"/>
  <c r="AJ229" i="13" s="1"/>
  <c r="AL244" i="13"/>
  <c r="AL229" i="13" s="1"/>
  <c r="AM244" i="13"/>
  <c r="AO244" i="13"/>
  <c r="AO229" i="13" s="1"/>
  <c r="AP244" i="13"/>
  <c r="AP229" i="13" s="1"/>
  <c r="K245" i="13"/>
  <c r="K230" i="13" s="1"/>
  <c r="L245" i="13"/>
  <c r="M245" i="13" s="1"/>
  <c r="N245" i="13"/>
  <c r="N230" i="13" s="1"/>
  <c r="O245" i="13"/>
  <c r="Q245" i="13"/>
  <c r="Q230" i="13" s="1"/>
  <c r="R245" i="13"/>
  <c r="S245" i="13" s="1"/>
  <c r="T245" i="13"/>
  <c r="T230" i="13" s="1"/>
  <c r="U245" i="13"/>
  <c r="V245" i="13" s="1"/>
  <c r="W245" i="13"/>
  <c r="W230" i="13" s="1"/>
  <c r="X245" i="13"/>
  <c r="Y245" i="13" s="1"/>
  <c r="Z245" i="13"/>
  <c r="AA245" i="13"/>
  <c r="AB245" i="13" s="1"/>
  <c r="AC245" i="13"/>
  <c r="AC230" i="13" s="1"/>
  <c r="AD245" i="13"/>
  <c r="AE245" i="13" s="1"/>
  <c r="AF245" i="13"/>
  <c r="AF230" i="13" s="1"/>
  <c r="AG245" i="13"/>
  <c r="AH245" i="13" s="1"/>
  <c r="AI245" i="13"/>
  <c r="AI230" i="13" s="1"/>
  <c r="AJ245" i="13"/>
  <c r="AK245" i="13" s="1"/>
  <c r="AL245" i="13"/>
  <c r="AL230" i="13" s="1"/>
  <c r="AM245" i="13"/>
  <c r="AM230" i="13" s="1"/>
  <c r="AN230" i="13" s="1"/>
  <c r="AO245" i="13"/>
  <c r="AO230" i="13" s="1"/>
  <c r="AP245" i="13"/>
  <c r="I242" i="13"/>
  <c r="I227" i="13" s="1"/>
  <c r="J227" i="13" s="1"/>
  <c r="I243" i="13"/>
  <c r="I244" i="13"/>
  <c r="I229" i="13" s="1"/>
  <c r="I245" i="13"/>
  <c r="J245" i="13" s="1"/>
  <c r="H243" i="13"/>
  <c r="H228" i="13" s="1"/>
  <c r="H244" i="13"/>
  <c r="H229" i="13" s="1"/>
  <c r="H245" i="13"/>
  <c r="H230" i="13" s="1"/>
  <c r="H242" i="13"/>
  <c r="H227" i="13" s="1"/>
  <c r="AQ255" i="13"/>
  <c r="AN255" i="13"/>
  <c r="AK255" i="13"/>
  <c r="AH255" i="13"/>
  <c r="AE255" i="13"/>
  <c r="AB255" i="13"/>
  <c r="Y255" i="13"/>
  <c r="V255" i="13"/>
  <c r="S255" i="13"/>
  <c r="P255" i="13"/>
  <c r="M255" i="13"/>
  <c r="J255" i="13"/>
  <c r="F255" i="13"/>
  <c r="G255" i="13" s="1"/>
  <c r="E255" i="13"/>
  <c r="AQ254" i="13"/>
  <c r="AN254" i="13"/>
  <c r="AK254" i="13"/>
  <c r="AH254" i="13"/>
  <c r="AE254" i="13"/>
  <c r="AB254" i="13"/>
  <c r="Y254" i="13"/>
  <c r="V254" i="13"/>
  <c r="S254" i="13"/>
  <c r="P254" i="13"/>
  <c r="M254" i="13"/>
  <c r="J254" i="13"/>
  <c r="F254" i="13"/>
  <c r="G254" i="13" s="1"/>
  <c r="E254" i="13"/>
  <c r="AQ253" i="13"/>
  <c r="AN253" i="13"/>
  <c r="AK253" i="13"/>
  <c r="AH253" i="13"/>
  <c r="AE253" i="13"/>
  <c r="AB253" i="13"/>
  <c r="Y253" i="13"/>
  <c r="V253" i="13"/>
  <c r="S253" i="13"/>
  <c r="P253" i="13"/>
  <c r="M253" i="13"/>
  <c r="J253" i="13"/>
  <c r="F253" i="13"/>
  <c r="G253" i="13" s="1"/>
  <c r="E253" i="13"/>
  <c r="AQ252" i="13"/>
  <c r="AN252" i="13"/>
  <c r="AK252" i="13"/>
  <c r="AH252" i="13"/>
  <c r="AE252" i="13"/>
  <c r="AB252" i="13"/>
  <c r="Y252" i="13"/>
  <c r="V252" i="13"/>
  <c r="S252" i="13"/>
  <c r="P252" i="13"/>
  <c r="M252" i="13"/>
  <c r="J252" i="13"/>
  <c r="F252" i="13"/>
  <c r="G252" i="13" s="1"/>
  <c r="E252" i="13"/>
  <c r="AP251" i="13"/>
  <c r="AQ251" i="13" s="1"/>
  <c r="AO251" i="13"/>
  <c r="AM251" i="13"/>
  <c r="AN251" i="13" s="1"/>
  <c r="AL251" i="13"/>
  <c r="AJ251" i="13"/>
  <c r="AK251" i="13" s="1"/>
  <c r="AI251" i="13"/>
  <c r="AG251" i="13"/>
  <c r="AH251" i="13" s="1"/>
  <c r="AF251" i="13"/>
  <c r="AD251" i="13"/>
  <c r="AE251" i="13" s="1"/>
  <c r="AC251" i="13"/>
  <c r="AA251" i="13"/>
  <c r="AB251" i="13" s="1"/>
  <c r="Z251" i="13"/>
  <c r="X251" i="13"/>
  <c r="Y251" i="13" s="1"/>
  <c r="W251" i="13"/>
  <c r="U251" i="13"/>
  <c r="V251" i="13" s="1"/>
  <c r="T251" i="13"/>
  <c r="R251" i="13"/>
  <c r="S251" i="13" s="1"/>
  <c r="Q251" i="13"/>
  <c r="O251" i="13"/>
  <c r="P251" i="13" s="1"/>
  <c r="N251" i="13"/>
  <c r="L251" i="13"/>
  <c r="K251" i="13"/>
  <c r="I251" i="13"/>
  <c r="J251" i="13" s="1"/>
  <c r="H251" i="13"/>
  <c r="AQ250" i="13"/>
  <c r="AN250" i="13"/>
  <c r="AK250" i="13"/>
  <c r="AH250" i="13"/>
  <c r="AE250" i="13"/>
  <c r="AB250" i="13"/>
  <c r="Y250" i="13"/>
  <c r="V250" i="13"/>
  <c r="S250" i="13"/>
  <c r="P250" i="13"/>
  <c r="M250" i="13"/>
  <c r="J250" i="13"/>
  <c r="F250" i="13"/>
  <c r="G250" i="13" s="1"/>
  <c r="E250" i="13"/>
  <c r="AQ249" i="13"/>
  <c r="AN249" i="13"/>
  <c r="AK249" i="13"/>
  <c r="AH249" i="13"/>
  <c r="AE249" i="13"/>
  <c r="AB249" i="13"/>
  <c r="Y249" i="13"/>
  <c r="V249" i="13"/>
  <c r="S249" i="13"/>
  <c r="P249" i="13"/>
  <c r="M249" i="13"/>
  <c r="J249" i="13"/>
  <c r="F249" i="13"/>
  <c r="G249" i="13" s="1"/>
  <c r="E249" i="13"/>
  <c r="AQ248" i="13"/>
  <c r="AN248" i="13"/>
  <c r="AK248" i="13"/>
  <c r="AH248" i="13"/>
  <c r="AE248" i="13"/>
  <c r="AB248" i="13"/>
  <c r="Y248" i="13"/>
  <c r="V248" i="13"/>
  <c r="S248" i="13"/>
  <c r="P248" i="13"/>
  <c r="M248" i="13"/>
  <c r="J248" i="13"/>
  <c r="F248" i="13"/>
  <c r="G248" i="13" s="1"/>
  <c r="E248" i="13"/>
  <c r="AQ247" i="13"/>
  <c r="AN247" i="13"/>
  <c r="AK247" i="13"/>
  <c r="AH247" i="13"/>
  <c r="AE247" i="13"/>
  <c r="AB247" i="13"/>
  <c r="Y247" i="13"/>
  <c r="V247" i="13"/>
  <c r="S247" i="13"/>
  <c r="P247" i="13"/>
  <c r="M247" i="13"/>
  <c r="J247" i="13"/>
  <c r="F247" i="13"/>
  <c r="G247" i="13" s="1"/>
  <c r="E247" i="13"/>
  <c r="AP246" i="13"/>
  <c r="AQ246" i="13" s="1"/>
  <c r="AO246" i="13"/>
  <c r="AM246" i="13"/>
  <c r="AN246" i="13" s="1"/>
  <c r="AL246" i="13"/>
  <c r="AJ246" i="13"/>
  <c r="AK246" i="13" s="1"/>
  <c r="AI246" i="13"/>
  <c r="AG246" i="13"/>
  <c r="AH246" i="13" s="1"/>
  <c r="AF246" i="13"/>
  <c r="AD246" i="13"/>
  <c r="AE246" i="13" s="1"/>
  <c r="AC246" i="13"/>
  <c r="AA246" i="13"/>
  <c r="AB246" i="13" s="1"/>
  <c r="Z246" i="13"/>
  <c r="Y246" i="13"/>
  <c r="X246" i="13"/>
  <c r="W246" i="13"/>
  <c r="U246" i="13"/>
  <c r="V246" i="13" s="1"/>
  <c r="T246" i="13"/>
  <c r="R246" i="13"/>
  <c r="S246" i="13" s="1"/>
  <c r="Q246" i="13"/>
  <c r="O246" i="13"/>
  <c r="P246" i="13" s="1"/>
  <c r="N246" i="13"/>
  <c r="L246" i="13"/>
  <c r="M246" i="13" s="1"/>
  <c r="K246" i="13"/>
  <c r="I246" i="13"/>
  <c r="J246" i="13" s="1"/>
  <c r="H246" i="13"/>
  <c r="AQ235" i="13"/>
  <c r="AN235" i="13"/>
  <c r="AK235" i="13"/>
  <c r="AH235" i="13"/>
  <c r="AE235" i="13"/>
  <c r="AB235" i="13"/>
  <c r="Y235" i="13"/>
  <c r="V235" i="13"/>
  <c r="S235" i="13"/>
  <c r="P235" i="13"/>
  <c r="M235" i="13"/>
  <c r="J235" i="13"/>
  <c r="F235" i="13"/>
  <c r="G235" i="13" s="1"/>
  <c r="E235" i="13"/>
  <c r="AQ234" i="13"/>
  <c r="AN234" i="13"/>
  <c r="AK234" i="13"/>
  <c r="AH234" i="13"/>
  <c r="AE234" i="13"/>
  <c r="AB234" i="13"/>
  <c r="Y234" i="13"/>
  <c r="V234" i="13"/>
  <c r="S234" i="13"/>
  <c r="P234" i="13"/>
  <c r="M234" i="13"/>
  <c r="J234" i="13"/>
  <c r="F234" i="13"/>
  <c r="G234" i="13" s="1"/>
  <c r="E234" i="13"/>
  <c r="AQ233" i="13"/>
  <c r="AN233" i="13"/>
  <c r="AK233" i="13"/>
  <c r="AH233" i="13"/>
  <c r="AE233" i="13"/>
  <c r="AB233" i="13"/>
  <c r="Y233" i="13"/>
  <c r="V233" i="13"/>
  <c r="S233" i="13"/>
  <c r="P233" i="13"/>
  <c r="M233" i="13"/>
  <c r="J233" i="13"/>
  <c r="F233" i="13"/>
  <c r="G233" i="13" s="1"/>
  <c r="E233" i="13"/>
  <c r="AQ232" i="13"/>
  <c r="AN232" i="13"/>
  <c r="AK232" i="13"/>
  <c r="AH232" i="13"/>
  <c r="AE232" i="13"/>
  <c r="AB232" i="13"/>
  <c r="Y232" i="13"/>
  <c r="V232" i="13"/>
  <c r="S232" i="13"/>
  <c r="P232" i="13"/>
  <c r="M232" i="13"/>
  <c r="J232" i="13"/>
  <c r="F232" i="13"/>
  <c r="G232" i="13" s="1"/>
  <c r="E232" i="13"/>
  <c r="AP231" i="13"/>
  <c r="AQ231" i="13" s="1"/>
  <c r="AO231" i="13"/>
  <c r="AM231" i="13"/>
  <c r="AN231" i="13" s="1"/>
  <c r="AL231" i="13"/>
  <c r="AJ231" i="13"/>
  <c r="AK231" i="13" s="1"/>
  <c r="AI231" i="13"/>
  <c r="AG231" i="13"/>
  <c r="AH231" i="13" s="1"/>
  <c r="AF231" i="13"/>
  <c r="AD231" i="13"/>
  <c r="AE231" i="13" s="1"/>
  <c r="AC231" i="13"/>
  <c r="AA231" i="13"/>
  <c r="AB231" i="13" s="1"/>
  <c r="Z231" i="13"/>
  <c r="X231" i="13"/>
  <c r="Y231" i="13" s="1"/>
  <c r="W231" i="13"/>
  <c r="U231" i="13"/>
  <c r="V231" i="13" s="1"/>
  <c r="T231" i="13"/>
  <c r="R231" i="13"/>
  <c r="S231" i="13" s="1"/>
  <c r="Q231" i="13"/>
  <c r="O231" i="13"/>
  <c r="P231" i="13" s="1"/>
  <c r="N231" i="13"/>
  <c r="L231" i="13"/>
  <c r="M231" i="13" s="1"/>
  <c r="K231" i="13"/>
  <c r="I231" i="13"/>
  <c r="J231" i="13" s="1"/>
  <c r="H231" i="13"/>
  <c r="AQ240" i="13"/>
  <c r="AN240" i="13"/>
  <c r="AK240" i="13"/>
  <c r="AH240" i="13"/>
  <c r="AE240" i="13"/>
  <c r="AB240" i="13"/>
  <c r="Y240" i="13"/>
  <c r="V240" i="13"/>
  <c r="S240" i="13"/>
  <c r="P240" i="13"/>
  <c r="M240" i="13"/>
  <c r="J240" i="13"/>
  <c r="F240" i="13"/>
  <c r="G240" i="13" s="1"/>
  <c r="E240" i="13"/>
  <c r="AQ239" i="13"/>
  <c r="AN239" i="13"/>
  <c r="AK239" i="13"/>
  <c r="AH239" i="13"/>
  <c r="AE239" i="13"/>
  <c r="AB239" i="13"/>
  <c r="Y239" i="13"/>
  <c r="V239" i="13"/>
  <c r="S239" i="13"/>
  <c r="P239" i="13"/>
  <c r="M239" i="13"/>
  <c r="J239" i="13"/>
  <c r="F239" i="13"/>
  <c r="G239" i="13" s="1"/>
  <c r="E239" i="13"/>
  <c r="AQ238" i="13"/>
  <c r="AN238" i="13"/>
  <c r="AK238" i="13"/>
  <c r="AH238" i="13"/>
  <c r="AE238" i="13"/>
  <c r="AB238" i="13"/>
  <c r="Y238" i="13"/>
  <c r="V238" i="13"/>
  <c r="S238" i="13"/>
  <c r="P238" i="13"/>
  <c r="M238" i="13"/>
  <c r="J238" i="13"/>
  <c r="F238" i="13"/>
  <c r="G238" i="13" s="1"/>
  <c r="E238" i="13"/>
  <c r="AQ237" i="13"/>
  <c r="AN237" i="13"/>
  <c r="AK237" i="13"/>
  <c r="AH237" i="13"/>
  <c r="AE237" i="13"/>
  <c r="AB237" i="13"/>
  <c r="Y237" i="13"/>
  <c r="V237" i="13"/>
  <c r="S237" i="13"/>
  <c r="P237" i="13"/>
  <c r="M237" i="13"/>
  <c r="J237" i="13"/>
  <c r="F237" i="13"/>
  <c r="G237" i="13" s="1"/>
  <c r="E237" i="13"/>
  <c r="AP236" i="13"/>
  <c r="AQ236" i="13" s="1"/>
  <c r="AO236" i="13"/>
  <c r="AM236" i="13"/>
  <c r="AN236" i="13" s="1"/>
  <c r="AL236" i="13"/>
  <c r="AJ236" i="13"/>
  <c r="AK236" i="13" s="1"/>
  <c r="AI236" i="13"/>
  <c r="AG236" i="13"/>
  <c r="AH236" i="13" s="1"/>
  <c r="AF236" i="13"/>
  <c r="AD236" i="13"/>
  <c r="AE236" i="13" s="1"/>
  <c r="AC236" i="13"/>
  <c r="AA236" i="13"/>
  <c r="AB236" i="13" s="1"/>
  <c r="Z236" i="13"/>
  <c r="X236" i="13"/>
  <c r="Y236" i="13" s="1"/>
  <c r="W236" i="13"/>
  <c r="U236" i="13"/>
  <c r="V236" i="13" s="1"/>
  <c r="T236" i="13"/>
  <c r="R236" i="13"/>
  <c r="S236" i="13" s="1"/>
  <c r="Q236" i="13"/>
  <c r="O236" i="13"/>
  <c r="P236" i="13" s="1"/>
  <c r="N236" i="13"/>
  <c r="L236" i="13"/>
  <c r="M236" i="13" s="1"/>
  <c r="K236" i="13"/>
  <c r="I236" i="13"/>
  <c r="J236" i="13" s="1"/>
  <c r="H236" i="13"/>
  <c r="AQ260" i="13"/>
  <c r="AN260" i="13"/>
  <c r="AK260" i="13"/>
  <c r="AH260" i="13"/>
  <c r="AE260" i="13"/>
  <c r="AB260" i="13"/>
  <c r="Y260" i="13"/>
  <c r="V260" i="13"/>
  <c r="S260" i="13"/>
  <c r="P260" i="13"/>
  <c r="M260" i="13"/>
  <c r="J260" i="13"/>
  <c r="F260" i="13"/>
  <c r="G260" i="13" s="1"/>
  <c r="E260" i="13"/>
  <c r="AQ259" i="13"/>
  <c r="AN259" i="13"/>
  <c r="AK259" i="13"/>
  <c r="AH259" i="13"/>
  <c r="AE259" i="13"/>
  <c r="AB259" i="13"/>
  <c r="Y259" i="13"/>
  <c r="V259" i="13"/>
  <c r="S259" i="13"/>
  <c r="P259" i="13"/>
  <c r="M259" i="13"/>
  <c r="J259" i="13"/>
  <c r="F259" i="13"/>
  <c r="G259" i="13" s="1"/>
  <c r="E259" i="13"/>
  <c r="AQ258" i="13"/>
  <c r="AN258" i="13"/>
  <c r="AK258" i="13"/>
  <c r="AH258" i="13"/>
  <c r="AE258" i="13"/>
  <c r="AB258" i="13"/>
  <c r="Y258" i="13"/>
  <c r="V258" i="13"/>
  <c r="S258" i="13"/>
  <c r="P258" i="13"/>
  <c r="M258" i="13"/>
  <c r="J258" i="13"/>
  <c r="F258" i="13"/>
  <c r="G258" i="13" s="1"/>
  <c r="E258" i="13"/>
  <c r="AQ257" i="13"/>
  <c r="AN257" i="13"/>
  <c r="AK257" i="13"/>
  <c r="AH257" i="13"/>
  <c r="AE257" i="13"/>
  <c r="AB257" i="13"/>
  <c r="Y257" i="13"/>
  <c r="V257" i="13"/>
  <c r="S257" i="13"/>
  <c r="P257" i="13"/>
  <c r="M257" i="13"/>
  <c r="J257" i="13"/>
  <c r="F257" i="13"/>
  <c r="G257" i="13" s="1"/>
  <c r="E257" i="13"/>
  <c r="AP256" i="13"/>
  <c r="AQ256" i="13" s="1"/>
  <c r="AO256" i="13"/>
  <c r="AM256" i="13"/>
  <c r="AN256" i="13" s="1"/>
  <c r="AL256" i="13"/>
  <c r="AJ256" i="13"/>
  <c r="AK256" i="13" s="1"/>
  <c r="AI256" i="13"/>
  <c r="AG256" i="13"/>
  <c r="AH256" i="13" s="1"/>
  <c r="AF256" i="13"/>
  <c r="AD256" i="13"/>
  <c r="AE256" i="13" s="1"/>
  <c r="AC256" i="13"/>
  <c r="AA256" i="13"/>
  <c r="AB256" i="13" s="1"/>
  <c r="Z256" i="13"/>
  <c r="X256" i="13"/>
  <c r="Y256" i="13" s="1"/>
  <c r="W256" i="13"/>
  <c r="U256" i="13"/>
  <c r="V256" i="13" s="1"/>
  <c r="T256" i="13"/>
  <c r="R256" i="13"/>
  <c r="S256" i="13" s="1"/>
  <c r="Q256" i="13"/>
  <c r="O256" i="13"/>
  <c r="P256" i="13" s="1"/>
  <c r="N256" i="13"/>
  <c r="L256" i="13"/>
  <c r="K256" i="13"/>
  <c r="I256" i="13"/>
  <c r="J256" i="13" s="1"/>
  <c r="H256" i="13"/>
  <c r="K217" i="13"/>
  <c r="L217" i="13"/>
  <c r="N217" i="13"/>
  <c r="N272" i="13" s="1"/>
  <c r="O217" i="13"/>
  <c r="P217" i="13" s="1"/>
  <c r="Q217" i="13"/>
  <c r="R217" i="13"/>
  <c r="S217" i="13" s="1"/>
  <c r="T217" i="13"/>
  <c r="T272" i="13" s="1"/>
  <c r="U217" i="13"/>
  <c r="V217" i="13" s="1"/>
  <c r="W217" i="13"/>
  <c r="W272" i="13" s="1"/>
  <c r="X217" i="13"/>
  <c r="Y217" i="13" s="1"/>
  <c r="Z217" i="13"/>
  <c r="AA217" i="13"/>
  <c r="AB217" i="13" s="1"/>
  <c r="AC217" i="13"/>
  <c r="AC272" i="13" s="1"/>
  <c r="AD217" i="13"/>
  <c r="AE217" i="13" s="1"/>
  <c r="AF217" i="13"/>
  <c r="AG217" i="13"/>
  <c r="AH217" i="13" s="1"/>
  <c r="AI217" i="13"/>
  <c r="AJ217" i="13"/>
  <c r="AK217" i="13" s="1"/>
  <c r="AL217" i="13"/>
  <c r="AM217" i="13"/>
  <c r="AN217" i="13" s="1"/>
  <c r="AO217" i="13"/>
  <c r="AP217" i="13"/>
  <c r="AQ217" i="13" s="1"/>
  <c r="K218" i="13"/>
  <c r="L218" i="13"/>
  <c r="M218" i="13" s="1"/>
  <c r="N218" i="13"/>
  <c r="O218" i="13"/>
  <c r="P218" i="13" s="1"/>
  <c r="Q218" i="13"/>
  <c r="R218" i="13"/>
  <c r="S218" i="13" s="1"/>
  <c r="T218" i="13"/>
  <c r="U218" i="13"/>
  <c r="V218" i="13" s="1"/>
  <c r="W218" i="13"/>
  <c r="X218" i="13"/>
  <c r="Y218" i="13" s="1"/>
  <c r="Z218" i="13"/>
  <c r="AA218" i="13"/>
  <c r="AB218" i="13" s="1"/>
  <c r="AC218" i="13"/>
  <c r="AD218" i="13"/>
  <c r="AE218" i="13" s="1"/>
  <c r="AF218" i="13"/>
  <c r="AG218" i="13"/>
  <c r="AH218" i="13" s="1"/>
  <c r="AI218" i="13"/>
  <c r="AI273" i="13" s="1"/>
  <c r="AJ218" i="13"/>
  <c r="AK218" i="13" s="1"/>
  <c r="AL218" i="13"/>
  <c r="AM218" i="13"/>
  <c r="AN218" i="13" s="1"/>
  <c r="AO218" i="13"/>
  <c r="AP218" i="13"/>
  <c r="AQ218" i="13" s="1"/>
  <c r="K219" i="13"/>
  <c r="L219" i="13"/>
  <c r="M219" i="13" s="1"/>
  <c r="N219" i="13"/>
  <c r="O219" i="13"/>
  <c r="Q219" i="13"/>
  <c r="R219" i="13"/>
  <c r="S219" i="13" s="1"/>
  <c r="T219" i="13"/>
  <c r="U219" i="13"/>
  <c r="V219" i="13" s="1"/>
  <c r="W219" i="13"/>
  <c r="X219" i="13"/>
  <c r="Y219" i="13" s="1"/>
  <c r="Z219" i="13"/>
  <c r="Z274" i="13" s="1"/>
  <c r="AA219" i="13"/>
  <c r="AC219" i="13"/>
  <c r="AD219" i="13"/>
  <c r="AE219" i="13" s="1"/>
  <c r="AF219" i="13"/>
  <c r="AG219" i="13"/>
  <c r="AH219" i="13" s="1"/>
  <c r="AI219" i="13"/>
  <c r="AJ219" i="13"/>
  <c r="AK219" i="13" s="1"/>
  <c r="AL219" i="13"/>
  <c r="AM219" i="13"/>
  <c r="AO219" i="13"/>
  <c r="AP219" i="13"/>
  <c r="AQ219" i="13" s="1"/>
  <c r="K220" i="13"/>
  <c r="K275" i="13" s="1"/>
  <c r="L220" i="13"/>
  <c r="M220" i="13" s="1"/>
  <c r="N220" i="13"/>
  <c r="O220" i="13"/>
  <c r="P220" i="13" s="1"/>
  <c r="Q220" i="13"/>
  <c r="R220" i="13"/>
  <c r="S220" i="13" s="1"/>
  <c r="T220" i="13"/>
  <c r="U220" i="13"/>
  <c r="V220" i="13" s="1"/>
  <c r="W220" i="13"/>
  <c r="X220" i="13"/>
  <c r="Y220" i="13" s="1"/>
  <c r="Z220" i="13"/>
  <c r="AA220" i="13"/>
  <c r="AB220" i="13" s="1"/>
  <c r="AC220" i="13"/>
  <c r="AD220" i="13"/>
  <c r="AE220" i="13" s="1"/>
  <c r="AF220" i="13"/>
  <c r="AG220" i="13"/>
  <c r="AH220" i="13" s="1"/>
  <c r="AI220" i="13"/>
  <c r="AJ220" i="13"/>
  <c r="AK220" i="13" s="1"/>
  <c r="AL220" i="13"/>
  <c r="AM220" i="13"/>
  <c r="AN220" i="13" s="1"/>
  <c r="AO220" i="13"/>
  <c r="AO275" i="13" s="1"/>
  <c r="AP220" i="13"/>
  <c r="AQ220" i="13" s="1"/>
  <c r="I217" i="13"/>
  <c r="I218" i="13"/>
  <c r="I219" i="13"/>
  <c r="I220" i="13"/>
  <c r="H218" i="13"/>
  <c r="H219" i="13"/>
  <c r="H220" i="13"/>
  <c r="H217" i="13"/>
  <c r="AQ225" i="13"/>
  <c r="AN225" i="13"/>
  <c r="AK225" i="13"/>
  <c r="AH225" i="13"/>
  <c r="AE225" i="13"/>
  <c r="AB225" i="13"/>
  <c r="Y225" i="13"/>
  <c r="V225" i="13"/>
  <c r="S225" i="13"/>
  <c r="P225" i="13"/>
  <c r="M225" i="13"/>
  <c r="J225" i="13"/>
  <c r="F225" i="13"/>
  <c r="G225" i="13" s="1"/>
  <c r="E225" i="13"/>
  <c r="AQ224" i="13"/>
  <c r="AN224" i="13"/>
  <c r="AK224" i="13"/>
  <c r="AH224" i="13"/>
  <c r="AE224" i="13"/>
  <c r="AB224" i="13"/>
  <c r="Y224" i="13"/>
  <c r="V224" i="13"/>
  <c r="S224" i="13"/>
  <c r="P224" i="13"/>
  <c r="M224" i="13"/>
  <c r="J224" i="13"/>
  <c r="F224" i="13"/>
  <c r="G224" i="13" s="1"/>
  <c r="E224" i="13"/>
  <c r="AQ223" i="13"/>
  <c r="AN223" i="13"/>
  <c r="AK223" i="13"/>
  <c r="AH223" i="13"/>
  <c r="AE223" i="13"/>
  <c r="AB223" i="13"/>
  <c r="Y223" i="13"/>
  <c r="V223" i="13"/>
  <c r="S223" i="13"/>
  <c r="P223" i="13"/>
  <c r="M223" i="13"/>
  <c r="J223" i="13"/>
  <c r="F223" i="13"/>
  <c r="G223" i="13" s="1"/>
  <c r="E223" i="13"/>
  <c r="AQ222" i="13"/>
  <c r="AN222" i="13"/>
  <c r="AK222" i="13"/>
  <c r="AH222" i="13"/>
  <c r="AE222" i="13"/>
  <c r="AB222" i="13"/>
  <c r="Y222" i="13"/>
  <c r="V222" i="13"/>
  <c r="S222" i="13"/>
  <c r="P222" i="13"/>
  <c r="M222" i="13"/>
  <c r="J222" i="13"/>
  <c r="F222" i="13"/>
  <c r="G222" i="13" s="1"/>
  <c r="E222" i="13"/>
  <c r="AP221" i="13"/>
  <c r="AQ221" i="13" s="1"/>
  <c r="AO221" i="13"/>
  <c r="AM221" i="13"/>
  <c r="AN221" i="13" s="1"/>
  <c r="AL221" i="13"/>
  <c r="AJ221" i="13"/>
  <c r="AK221" i="13" s="1"/>
  <c r="AI221" i="13"/>
  <c r="AG221" i="13"/>
  <c r="AH221" i="13" s="1"/>
  <c r="AF221" i="13"/>
  <c r="AD221" i="13"/>
  <c r="AE221" i="13" s="1"/>
  <c r="AC221" i="13"/>
  <c r="AA221" i="13"/>
  <c r="AB221" i="13" s="1"/>
  <c r="Z221" i="13"/>
  <c r="X221" i="13"/>
  <c r="Y221" i="13" s="1"/>
  <c r="W221" i="13"/>
  <c r="U221" i="13"/>
  <c r="V221" i="13" s="1"/>
  <c r="T221" i="13"/>
  <c r="R221" i="13"/>
  <c r="S221" i="13" s="1"/>
  <c r="Q221" i="13"/>
  <c r="O221" i="13"/>
  <c r="P221" i="13" s="1"/>
  <c r="N221" i="13"/>
  <c r="L221" i="13"/>
  <c r="K221" i="13"/>
  <c r="I221" i="13"/>
  <c r="J221" i="13" s="1"/>
  <c r="H221" i="13"/>
  <c r="K196" i="13"/>
  <c r="L196" i="13"/>
  <c r="M196" i="13" s="1"/>
  <c r="N196" i="13"/>
  <c r="O196" i="13"/>
  <c r="Q196" i="13"/>
  <c r="R196" i="13"/>
  <c r="S196" i="13" s="1"/>
  <c r="T196" i="13"/>
  <c r="U196" i="13"/>
  <c r="V196" i="13" s="1"/>
  <c r="W196" i="13"/>
  <c r="X196" i="13"/>
  <c r="Y196" i="13" s="1"/>
  <c r="Z196" i="13"/>
  <c r="AA196" i="13"/>
  <c r="AC196" i="13"/>
  <c r="AD196" i="13"/>
  <c r="AE196" i="13" s="1"/>
  <c r="AF196" i="13"/>
  <c r="AG196" i="13"/>
  <c r="AH196" i="13" s="1"/>
  <c r="AI196" i="13"/>
  <c r="AJ196" i="13"/>
  <c r="AL196" i="13"/>
  <c r="AM196" i="13"/>
  <c r="AO196" i="13"/>
  <c r="AP196" i="13"/>
  <c r="AQ196" i="13" s="1"/>
  <c r="K197" i="13"/>
  <c r="L197" i="13"/>
  <c r="M197" i="13" s="1"/>
  <c r="N197" i="13"/>
  <c r="O197" i="13"/>
  <c r="P197" i="13" s="1"/>
  <c r="Q197" i="13"/>
  <c r="R197" i="13"/>
  <c r="S197" i="13" s="1"/>
  <c r="T197" i="13"/>
  <c r="U197" i="13"/>
  <c r="V197" i="13" s="1"/>
  <c r="W197" i="13"/>
  <c r="X197" i="13"/>
  <c r="Y197" i="13" s="1"/>
  <c r="Z197" i="13"/>
  <c r="AA197" i="13"/>
  <c r="AB197" i="13" s="1"/>
  <c r="AC197" i="13"/>
  <c r="AD197" i="13"/>
  <c r="AE197" i="13" s="1"/>
  <c r="AF197" i="13"/>
  <c r="AG197" i="13"/>
  <c r="AH197" i="13" s="1"/>
  <c r="AI197" i="13"/>
  <c r="AJ197" i="13"/>
  <c r="AK197" i="13" s="1"/>
  <c r="AL197" i="13"/>
  <c r="AM197" i="13"/>
  <c r="AN197" i="13" s="1"/>
  <c r="AO197" i="13"/>
  <c r="AP197" i="13"/>
  <c r="AQ197" i="13" s="1"/>
  <c r="K198" i="13"/>
  <c r="L198" i="13"/>
  <c r="N198" i="13"/>
  <c r="O198" i="13"/>
  <c r="P198" i="13" s="1"/>
  <c r="Q198" i="13"/>
  <c r="R198" i="13"/>
  <c r="T198" i="13"/>
  <c r="U198" i="13"/>
  <c r="V198" i="13" s="1"/>
  <c r="W198" i="13"/>
  <c r="X198" i="13"/>
  <c r="Y198" i="13" s="1"/>
  <c r="Z198" i="13"/>
  <c r="AA198" i="13"/>
  <c r="AB198" i="13" s="1"/>
  <c r="AC198" i="13"/>
  <c r="AD198" i="13"/>
  <c r="AE198" i="13" s="1"/>
  <c r="AF198" i="13"/>
  <c r="AG198" i="13"/>
  <c r="AH198" i="13" s="1"/>
  <c r="AI198" i="13"/>
  <c r="AJ198" i="13"/>
  <c r="AK198" i="13" s="1"/>
  <c r="AL198" i="13"/>
  <c r="AM198" i="13"/>
  <c r="AN198" i="13" s="1"/>
  <c r="AO198" i="13"/>
  <c r="AP198" i="13"/>
  <c r="AQ198" i="13" s="1"/>
  <c r="K199" i="13"/>
  <c r="L199" i="13"/>
  <c r="M199" i="13" s="1"/>
  <c r="N199" i="13"/>
  <c r="O199" i="13"/>
  <c r="P199" i="13" s="1"/>
  <c r="Q199" i="13"/>
  <c r="R199" i="13"/>
  <c r="S199" i="13" s="1"/>
  <c r="T199" i="13"/>
  <c r="U199" i="13"/>
  <c r="V199" i="13" s="1"/>
  <c r="W199" i="13"/>
  <c r="X199" i="13"/>
  <c r="Y199" i="13" s="1"/>
  <c r="Z199" i="13"/>
  <c r="AA199" i="13"/>
  <c r="AB199" i="13" s="1"/>
  <c r="AC199" i="13"/>
  <c r="AD199" i="13"/>
  <c r="AE199" i="13" s="1"/>
  <c r="AF199" i="13"/>
  <c r="AG199" i="13"/>
  <c r="AH199" i="13" s="1"/>
  <c r="AI199" i="13"/>
  <c r="AJ199" i="13"/>
  <c r="AK199" i="13" s="1"/>
  <c r="AL199" i="13"/>
  <c r="AM199" i="13"/>
  <c r="AN199" i="13" s="1"/>
  <c r="AO199" i="13"/>
  <c r="AP199" i="13"/>
  <c r="AQ199" i="13" s="1"/>
  <c r="I196" i="13"/>
  <c r="J196" i="13" s="1"/>
  <c r="I197" i="13"/>
  <c r="I198" i="13"/>
  <c r="J198" i="13" s="1"/>
  <c r="I199" i="13"/>
  <c r="J199" i="13" s="1"/>
  <c r="H197" i="13"/>
  <c r="H198" i="13"/>
  <c r="H199" i="13"/>
  <c r="H196" i="13"/>
  <c r="AQ204" i="13"/>
  <c r="AN204" i="13"/>
  <c r="AK204" i="13"/>
  <c r="AH204" i="13"/>
  <c r="AE204" i="13"/>
  <c r="AB204" i="13"/>
  <c r="Y204" i="13"/>
  <c r="V204" i="13"/>
  <c r="S204" i="13"/>
  <c r="P204" i="13"/>
  <c r="M204" i="13"/>
  <c r="J204" i="13"/>
  <c r="F204" i="13"/>
  <c r="G204" i="13" s="1"/>
  <c r="E204" i="13"/>
  <c r="AQ203" i="13"/>
  <c r="AN203" i="13"/>
  <c r="AK203" i="13"/>
  <c r="AH203" i="13"/>
  <c r="AE203" i="13"/>
  <c r="AB203" i="13"/>
  <c r="Y203" i="13"/>
  <c r="V203" i="13"/>
  <c r="S203" i="13"/>
  <c r="P203" i="13"/>
  <c r="M203" i="13"/>
  <c r="J203" i="13"/>
  <c r="F203" i="13"/>
  <c r="G203" i="13" s="1"/>
  <c r="E203" i="13"/>
  <c r="AQ202" i="13"/>
  <c r="AN202" i="13"/>
  <c r="AK202" i="13"/>
  <c r="AH202" i="13"/>
  <c r="AE202" i="13"/>
  <c r="AB202" i="13"/>
  <c r="Y202" i="13"/>
  <c r="V202" i="13"/>
  <c r="S202" i="13"/>
  <c r="P202" i="13"/>
  <c r="M202" i="13"/>
  <c r="J202" i="13"/>
  <c r="F202" i="13"/>
  <c r="G202" i="13" s="1"/>
  <c r="E202" i="13"/>
  <c r="AQ201" i="13"/>
  <c r="AN201" i="13"/>
  <c r="AK201" i="13"/>
  <c r="AH201" i="13"/>
  <c r="AE201" i="13"/>
  <c r="AB201" i="13"/>
  <c r="Y201" i="13"/>
  <c r="V201" i="13"/>
  <c r="S201" i="13"/>
  <c r="P201" i="13"/>
  <c r="M201" i="13"/>
  <c r="J201" i="13"/>
  <c r="F201" i="13"/>
  <c r="G201" i="13" s="1"/>
  <c r="E201" i="13"/>
  <c r="AP200" i="13"/>
  <c r="AQ200" i="13" s="1"/>
  <c r="AO200" i="13"/>
  <c r="AM200" i="13"/>
  <c r="AN200" i="13" s="1"/>
  <c r="AL200" i="13"/>
  <c r="AJ200" i="13"/>
  <c r="AK200" i="13" s="1"/>
  <c r="AI200" i="13"/>
  <c r="AG200" i="13"/>
  <c r="AH200" i="13" s="1"/>
  <c r="AF200" i="13"/>
  <c r="AD200" i="13"/>
  <c r="AE200" i="13" s="1"/>
  <c r="AC200" i="13"/>
  <c r="AA200" i="13"/>
  <c r="AB200" i="13" s="1"/>
  <c r="Z200" i="13"/>
  <c r="X200" i="13"/>
  <c r="Y200" i="13" s="1"/>
  <c r="W200" i="13"/>
  <c r="U200" i="13"/>
  <c r="V200" i="13" s="1"/>
  <c r="T200" i="13"/>
  <c r="R200" i="13"/>
  <c r="S200" i="13" s="1"/>
  <c r="Q200" i="13"/>
  <c r="O200" i="13"/>
  <c r="P200" i="13" s="1"/>
  <c r="N200" i="13"/>
  <c r="L200" i="13"/>
  <c r="K200" i="13"/>
  <c r="I200" i="13"/>
  <c r="J200" i="13" s="1"/>
  <c r="H200" i="13"/>
  <c r="K171" i="13"/>
  <c r="L171" i="13"/>
  <c r="N171" i="13"/>
  <c r="O171" i="13"/>
  <c r="Q171" i="13"/>
  <c r="R171" i="13"/>
  <c r="T171" i="13"/>
  <c r="U171" i="13"/>
  <c r="W171" i="13"/>
  <c r="X171" i="13"/>
  <c r="Z171" i="13"/>
  <c r="AA171" i="13"/>
  <c r="AC171" i="13"/>
  <c r="AD171" i="13"/>
  <c r="AE171" i="13" s="1"/>
  <c r="AF171" i="13"/>
  <c r="AG171" i="13"/>
  <c r="AI171" i="13"/>
  <c r="AJ171" i="13"/>
  <c r="AK171" i="13" s="1"/>
  <c r="AL171" i="13"/>
  <c r="AM171" i="13"/>
  <c r="AO171" i="13"/>
  <c r="AP171" i="13"/>
  <c r="K172" i="13"/>
  <c r="L172" i="13"/>
  <c r="N172" i="13"/>
  <c r="O172" i="13"/>
  <c r="Q172" i="13"/>
  <c r="R172" i="13"/>
  <c r="S172" i="13" s="1"/>
  <c r="T172" i="13"/>
  <c r="U172" i="13"/>
  <c r="V172" i="13" s="1"/>
  <c r="W172" i="13"/>
  <c r="X172" i="13"/>
  <c r="Y172" i="13" s="1"/>
  <c r="Z172" i="13"/>
  <c r="AA172" i="13"/>
  <c r="AC172" i="13"/>
  <c r="AD172" i="13"/>
  <c r="AE172" i="13" s="1"/>
  <c r="AF172" i="13"/>
  <c r="AG172" i="13"/>
  <c r="AI172" i="13"/>
  <c r="AJ172" i="13"/>
  <c r="AL172" i="13"/>
  <c r="AM172" i="13"/>
  <c r="AO172" i="13"/>
  <c r="AP172" i="13"/>
  <c r="K173" i="13"/>
  <c r="L173" i="13"/>
  <c r="M173" i="13" s="1"/>
  <c r="N173" i="13"/>
  <c r="O173" i="13"/>
  <c r="Q173" i="13"/>
  <c r="R173" i="13"/>
  <c r="S173" i="13" s="1"/>
  <c r="T173" i="13"/>
  <c r="U173" i="13"/>
  <c r="V173" i="13" s="1"/>
  <c r="W173" i="13"/>
  <c r="X173" i="13"/>
  <c r="Z173" i="13"/>
  <c r="AA173" i="13"/>
  <c r="AC173" i="13"/>
  <c r="AD173" i="13"/>
  <c r="AF173" i="13"/>
  <c r="AG173" i="13"/>
  <c r="AH173" i="13" s="1"/>
  <c r="AI173" i="13"/>
  <c r="AJ173" i="13"/>
  <c r="AK173" i="13" s="1"/>
  <c r="AL173" i="13"/>
  <c r="AM173" i="13"/>
  <c r="AN173" i="13" s="1"/>
  <c r="AO173" i="13"/>
  <c r="AO213" i="13" s="1"/>
  <c r="AP173" i="13"/>
  <c r="AQ173" i="13" s="1"/>
  <c r="K174" i="13"/>
  <c r="L174" i="13"/>
  <c r="M174" i="13" s="1"/>
  <c r="N174" i="13"/>
  <c r="O174" i="13"/>
  <c r="Q174" i="13"/>
  <c r="R174" i="13"/>
  <c r="T174" i="13"/>
  <c r="U174" i="13"/>
  <c r="W174" i="13"/>
  <c r="X174" i="13"/>
  <c r="Z174" i="13"/>
  <c r="AA174" i="13"/>
  <c r="AA214" i="13" s="1"/>
  <c r="AB214" i="13" s="1"/>
  <c r="AC174" i="13"/>
  <c r="AD174" i="13"/>
  <c r="AE174" i="13" s="1"/>
  <c r="AF174" i="13"/>
  <c r="AG174" i="13"/>
  <c r="AH174" i="13" s="1"/>
  <c r="AI174" i="13"/>
  <c r="AJ174" i="13"/>
  <c r="AK174" i="13" s="1"/>
  <c r="AL174" i="13"/>
  <c r="AM174" i="13"/>
  <c r="AO174" i="13"/>
  <c r="AP174" i="13"/>
  <c r="I171" i="13"/>
  <c r="J171" i="13" s="1"/>
  <c r="I172" i="13"/>
  <c r="J172" i="13" s="1"/>
  <c r="I173" i="13"/>
  <c r="J173" i="13" s="1"/>
  <c r="I174" i="13"/>
  <c r="H172" i="13"/>
  <c r="H173" i="13"/>
  <c r="H174" i="13"/>
  <c r="H171" i="13"/>
  <c r="H211" i="13" s="1"/>
  <c r="AQ189" i="13"/>
  <c r="AN189" i="13"/>
  <c r="AK189" i="13"/>
  <c r="AH189" i="13"/>
  <c r="AE189" i="13"/>
  <c r="AB189" i="13"/>
  <c r="Y189" i="13"/>
  <c r="V189" i="13"/>
  <c r="S189" i="13"/>
  <c r="P189" i="13"/>
  <c r="M189" i="13"/>
  <c r="J189" i="13"/>
  <c r="F189" i="13"/>
  <c r="G189" i="13" s="1"/>
  <c r="E189" i="13"/>
  <c r="AQ188" i="13"/>
  <c r="AN188" i="13"/>
  <c r="AK188" i="13"/>
  <c r="AH188" i="13"/>
  <c r="AE188" i="13"/>
  <c r="AB188" i="13"/>
  <c r="Y188" i="13"/>
  <c r="V188" i="13"/>
  <c r="S188" i="13"/>
  <c r="P188" i="13"/>
  <c r="M188" i="13"/>
  <c r="J188" i="13"/>
  <c r="F188" i="13"/>
  <c r="G188" i="13" s="1"/>
  <c r="E188" i="13"/>
  <c r="AQ187" i="13"/>
  <c r="AN187" i="13"/>
  <c r="AK187" i="13"/>
  <c r="AH187" i="13"/>
  <c r="AE187" i="13"/>
  <c r="AB187" i="13"/>
  <c r="Y187" i="13"/>
  <c r="V187" i="13"/>
  <c r="S187" i="13"/>
  <c r="P187" i="13"/>
  <c r="M187" i="13"/>
  <c r="J187" i="13"/>
  <c r="F187" i="13"/>
  <c r="G187" i="13" s="1"/>
  <c r="E187" i="13"/>
  <c r="AQ186" i="13"/>
  <c r="AN186" i="13"/>
  <c r="AK186" i="13"/>
  <c r="AH186" i="13"/>
  <c r="AE186" i="13"/>
  <c r="AB186" i="13"/>
  <c r="Y186" i="13"/>
  <c r="V186" i="13"/>
  <c r="S186" i="13"/>
  <c r="P186" i="13"/>
  <c r="M186" i="13"/>
  <c r="J186" i="13"/>
  <c r="F186" i="13"/>
  <c r="G186" i="13" s="1"/>
  <c r="E186" i="13"/>
  <c r="AP185" i="13"/>
  <c r="AQ185" i="13" s="1"/>
  <c r="AO185" i="13"/>
  <c r="AM185" i="13"/>
  <c r="AN185" i="13" s="1"/>
  <c r="AL185" i="13"/>
  <c r="AJ185" i="13"/>
  <c r="AK185" i="13" s="1"/>
  <c r="AI185" i="13"/>
  <c r="AG185" i="13"/>
  <c r="AH185" i="13" s="1"/>
  <c r="AF185" i="13"/>
  <c r="AD185" i="13"/>
  <c r="AE185" i="13" s="1"/>
  <c r="AC185" i="13"/>
  <c r="AA185" i="13"/>
  <c r="AB185" i="13" s="1"/>
  <c r="Z185" i="13"/>
  <c r="X185" i="13"/>
  <c r="Y185" i="13" s="1"/>
  <c r="W185" i="13"/>
  <c r="U185" i="13"/>
  <c r="V185" i="13" s="1"/>
  <c r="T185" i="13"/>
  <c r="R185" i="13"/>
  <c r="S185" i="13" s="1"/>
  <c r="Q185" i="13"/>
  <c r="O185" i="13"/>
  <c r="P185" i="13" s="1"/>
  <c r="N185" i="13"/>
  <c r="L185" i="13"/>
  <c r="K185" i="13"/>
  <c r="I185" i="13"/>
  <c r="J185" i="13" s="1"/>
  <c r="H185" i="13"/>
  <c r="AQ179" i="13"/>
  <c r="AN179" i="13"/>
  <c r="AK179" i="13"/>
  <c r="AH179" i="13"/>
  <c r="AE179" i="13"/>
  <c r="AB179" i="13"/>
  <c r="Y179" i="13"/>
  <c r="V179" i="13"/>
  <c r="S179" i="13"/>
  <c r="P179" i="13"/>
  <c r="M179" i="13"/>
  <c r="J179" i="13"/>
  <c r="F179" i="13"/>
  <c r="G179" i="13" s="1"/>
  <c r="E179" i="13"/>
  <c r="AQ178" i="13"/>
  <c r="AN178" i="13"/>
  <c r="AK178" i="13"/>
  <c r="AH178" i="13"/>
  <c r="AE178" i="13"/>
  <c r="AB178" i="13"/>
  <c r="Y178" i="13"/>
  <c r="V178" i="13"/>
  <c r="S178" i="13"/>
  <c r="P178" i="13"/>
  <c r="M178" i="13"/>
  <c r="J178" i="13"/>
  <c r="F178" i="13"/>
  <c r="G178" i="13" s="1"/>
  <c r="E178" i="13"/>
  <c r="AQ177" i="13"/>
  <c r="AN177" i="13"/>
  <c r="AK177" i="13"/>
  <c r="AH177" i="13"/>
  <c r="AE177" i="13"/>
  <c r="AB177" i="13"/>
  <c r="Y177" i="13"/>
  <c r="V177" i="13"/>
  <c r="S177" i="13"/>
  <c r="P177" i="13"/>
  <c r="M177" i="13"/>
  <c r="J177" i="13"/>
  <c r="F177" i="13"/>
  <c r="G177" i="13" s="1"/>
  <c r="E177" i="13"/>
  <c r="AQ176" i="13"/>
  <c r="AN176" i="13"/>
  <c r="AK176" i="13"/>
  <c r="AH176" i="13"/>
  <c r="AE176" i="13"/>
  <c r="AB176" i="13"/>
  <c r="Y176" i="13"/>
  <c r="V176" i="13"/>
  <c r="S176" i="13"/>
  <c r="P176" i="13"/>
  <c r="M176" i="13"/>
  <c r="J176" i="13"/>
  <c r="F176" i="13"/>
  <c r="G176" i="13" s="1"/>
  <c r="E176" i="13"/>
  <c r="AP175" i="13"/>
  <c r="AQ175" i="13" s="1"/>
  <c r="AO175" i="13"/>
  <c r="AM175" i="13"/>
  <c r="AN175" i="13" s="1"/>
  <c r="AL175" i="13"/>
  <c r="AJ175" i="13"/>
  <c r="AK175" i="13" s="1"/>
  <c r="AI175" i="13"/>
  <c r="AG175" i="13"/>
  <c r="AH175" i="13" s="1"/>
  <c r="AF175" i="13"/>
  <c r="AD175" i="13"/>
  <c r="AE175" i="13" s="1"/>
  <c r="AC175" i="13"/>
  <c r="AA175" i="13"/>
  <c r="AB175" i="13" s="1"/>
  <c r="Z175" i="13"/>
  <c r="X175" i="13"/>
  <c r="Y175" i="13" s="1"/>
  <c r="W175" i="13"/>
  <c r="U175" i="13"/>
  <c r="V175" i="13" s="1"/>
  <c r="T175" i="13"/>
  <c r="R175" i="13"/>
  <c r="S175" i="13" s="1"/>
  <c r="Q175" i="13"/>
  <c r="O175" i="13"/>
  <c r="P175" i="13" s="1"/>
  <c r="N175" i="13"/>
  <c r="L175" i="13"/>
  <c r="K175" i="13"/>
  <c r="I175" i="13"/>
  <c r="J175" i="13" s="1"/>
  <c r="H175" i="13"/>
  <c r="AQ194" i="13"/>
  <c r="AN194" i="13"/>
  <c r="AK194" i="13"/>
  <c r="AH194" i="13"/>
  <c r="AE194" i="13"/>
  <c r="AB194" i="13"/>
  <c r="Y194" i="13"/>
  <c r="V194" i="13"/>
  <c r="S194" i="13"/>
  <c r="P194" i="13"/>
  <c r="M194" i="13"/>
  <c r="J194" i="13"/>
  <c r="F194" i="13"/>
  <c r="G194" i="13" s="1"/>
  <c r="E194" i="13"/>
  <c r="AQ193" i="13"/>
  <c r="AN193" i="13"/>
  <c r="AK193" i="13"/>
  <c r="AH193" i="13"/>
  <c r="AE193" i="13"/>
  <c r="AB193" i="13"/>
  <c r="Y193" i="13"/>
  <c r="V193" i="13"/>
  <c r="S193" i="13"/>
  <c r="P193" i="13"/>
  <c r="M193" i="13"/>
  <c r="J193" i="13"/>
  <c r="F193" i="13"/>
  <c r="G193" i="13" s="1"/>
  <c r="E193" i="13"/>
  <c r="AQ192" i="13"/>
  <c r="AN192" i="13"/>
  <c r="AK192" i="13"/>
  <c r="AH192" i="13"/>
  <c r="AE192" i="13"/>
  <c r="AB192" i="13"/>
  <c r="Y192" i="13"/>
  <c r="V192" i="13"/>
  <c r="S192" i="13"/>
  <c r="P192" i="13"/>
  <c r="M192" i="13"/>
  <c r="J192" i="13"/>
  <c r="F192" i="13"/>
  <c r="G192" i="13" s="1"/>
  <c r="E192" i="13"/>
  <c r="AQ191" i="13"/>
  <c r="AN191" i="13"/>
  <c r="AK191" i="13"/>
  <c r="AH191" i="13"/>
  <c r="AE191" i="13"/>
  <c r="AB191" i="13"/>
  <c r="Y191" i="13"/>
  <c r="V191" i="13"/>
  <c r="S191" i="13"/>
  <c r="P191" i="13"/>
  <c r="M191" i="13"/>
  <c r="J191" i="13"/>
  <c r="F191" i="13"/>
  <c r="G191" i="13" s="1"/>
  <c r="E191" i="13"/>
  <c r="AP190" i="13"/>
  <c r="AQ190" i="13" s="1"/>
  <c r="AO190" i="13"/>
  <c r="AM190" i="13"/>
  <c r="AN190" i="13" s="1"/>
  <c r="AL190" i="13"/>
  <c r="AJ190" i="13"/>
  <c r="AK190" i="13" s="1"/>
  <c r="AI190" i="13"/>
  <c r="AG190" i="13"/>
  <c r="AH190" i="13" s="1"/>
  <c r="AF190" i="13"/>
  <c r="AD190" i="13"/>
  <c r="AE190" i="13" s="1"/>
  <c r="AC190" i="13"/>
  <c r="AA190" i="13"/>
  <c r="AB190" i="13" s="1"/>
  <c r="Z190" i="13"/>
  <c r="X190" i="13"/>
  <c r="Y190" i="13" s="1"/>
  <c r="W190" i="13"/>
  <c r="U190" i="13"/>
  <c r="V190" i="13" s="1"/>
  <c r="T190" i="13"/>
  <c r="R190" i="13"/>
  <c r="S190" i="13" s="1"/>
  <c r="Q190" i="13"/>
  <c r="O190" i="13"/>
  <c r="P190" i="13" s="1"/>
  <c r="N190" i="13"/>
  <c r="L190" i="13"/>
  <c r="K190" i="13"/>
  <c r="I190" i="13"/>
  <c r="J190" i="13" s="1"/>
  <c r="H190" i="13"/>
  <c r="K145" i="13"/>
  <c r="L145" i="13"/>
  <c r="M145" i="13" s="1"/>
  <c r="N145" i="13"/>
  <c r="O145" i="13"/>
  <c r="Q145" i="13"/>
  <c r="R145" i="13"/>
  <c r="S145" i="13" s="1"/>
  <c r="T145" i="13"/>
  <c r="U145" i="13"/>
  <c r="W145" i="13"/>
  <c r="X145" i="13"/>
  <c r="Y145" i="13" s="1"/>
  <c r="Z145" i="13"/>
  <c r="AA145" i="13"/>
  <c r="AC145" i="13"/>
  <c r="AD145" i="13"/>
  <c r="AF145" i="13"/>
  <c r="AG145" i="13"/>
  <c r="AH145" i="13" s="1"/>
  <c r="AI145" i="13"/>
  <c r="AJ145" i="13"/>
  <c r="AK145" i="13" s="1"/>
  <c r="AL145" i="13"/>
  <c r="AM145" i="13"/>
  <c r="AO145" i="13"/>
  <c r="AP145" i="13"/>
  <c r="K146" i="13"/>
  <c r="L146" i="13"/>
  <c r="M146" i="13" s="1"/>
  <c r="N146" i="13"/>
  <c r="O146" i="13"/>
  <c r="Q146" i="13"/>
  <c r="R146" i="13"/>
  <c r="T146" i="13"/>
  <c r="U146" i="13"/>
  <c r="V146" i="13" s="1"/>
  <c r="W146" i="13"/>
  <c r="X146" i="13"/>
  <c r="Y146" i="13" s="1"/>
  <c r="Z146" i="13"/>
  <c r="AA146" i="13"/>
  <c r="AB146" i="13" s="1"/>
  <c r="AC146" i="13"/>
  <c r="AD146" i="13"/>
  <c r="AE146" i="13" s="1"/>
  <c r="AF146" i="13"/>
  <c r="AG146" i="13"/>
  <c r="AH146" i="13" s="1"/>
  <c r="AI146" i="13"/>
  <c r="AJ146" i="13"/>
  <c r="AK146" i="13" s="1"/>
  <c r="AL146" i="13"/>
  <c r="AM146" i="13"/>
  <c r="AO146" i="13"/>
  <c r="AP146" i="13"/>
  <c r="AQ146" i="13" s="1"/>
  <c r="K147" i="13"/>
  <c r="L147" i="13"/>
  <c r="M147" i="13" s="1"/>
  <c r="N147" i="13"/>
  <c r="O147" i="13"/>
  <c r="P147" i="13" s="1"/>
  <c r="Q147" i="13"/>
  <c r="R147" i="13"/>
  <c r="S147" i="13" s="1"/>
  <c r="T147" i="13"/>
  <c r="U147" i="13"/>
  <c r="V147" i="13" s="1"/>
  <c r="W147" i="13"/>
  <c r="X147" i="13"/>
  <c r="Y147" i="13" s="1"/>
  <c r="Z147" i="13"/>
  <c r="AA147" i="13"/>
  <c r="AC147" i="13"/>
  <c r="AD147" i="13"/>
  <c r="AF147" i="13"/>
  <c r="AG147" i="13"/>
  <c r="AH147" i="13" s="1"/>
  <c r="AI147" i="13"/>
  <c r="AJ147" i="13"/>
  <c r="AK147" i="13" s="1"/>
  <c r="AL147" i="13"/>
  <c r="AM147" i="13"/>
  <c r="AN147" i="13" s="1"/>
  <c r="AO147" i="13"/>
  <c r="AP147" i="13"/>
  <c r="AQ147" i="13" s="1"/>
  <c r="K148" i="13"/>
  <c r="L148" i="13"/>
  <c r="M148" i="13" s="1"/>
  <c r="N148" i="13"/>
  <c r="O148" i="13"/>
  <c r="P148" i="13" s="1"/>
  <c r="Q148" i="13"/>
  <c r="R148" i="13"/>
  <c r="T148" i="13"/>
  <c r="U148" i="13"/>
  <c r="W148" i="13"/>
  <c r="X148" i="13"/>
  <c r="Y148" i="13" s="1"/>
  <c r="Z148" i="13"/>
  <c r="AA148" i="13"/>
  <c r="AC148" i="13"/>
  <c r="AD148" i="13"/>
  <c r="AF148" i="13"/>
  <c r="AG148" i="13"/>
  <c r="AH148" i="13" s="1"/>
  <c r="AI148" i="13"/>
  <c r="AJ148" i="13"/>
  <c r="AK148" i="13" s="1"/>
  <c r="AL148" i="13"/>
  <c r="AM148" i="13"/>
  <c r="AO148" i="13"/>
  <c r="AP148" i="13"/>
  <c r="AQ148" i="13" s="1"/>
  <c r="I145" i="13"/>
  <c r="J145" i="13" s="1"/>
  <c r="I146" i="13"/>
  <c r="J146" i="13" s="1"/>
  <c r="I147" i="13"/>
  <c r="J147" i="13" s="1"/>
  <c r="I148" i="13"/>
  <c r="J148" i="13" s="1"/>
  <c r="H146" i="13"/>
  <c r="H147" i="13"/>
  <c r="H148" i="13"/>
  <c r="H145" i="13"/>
  <c r="AQ153" i="13"/>
  <c r="AN153" i="13"/>
  <c r="AK153" i="13"/>
  <c r="AH153" i="13"/>
  <c r="AE153" i="13"/>
  <c r="AB153" i="13"/>
  <c r="Y153" i="13"/>
  <c r="V153" i="13"/>
  <c r="S153" i="13"/>
  <c r="P153" i="13"/>
  <c r="M153" i="13"/>
  <c r="J153" i="13"/>
  <c r="F153" i="13"/>
  <c r="G153" i="13" s="1"/>
  <c r="E153" i="13"/>
  <c r="AQ152" i="13"/>
  <c r="AN152" i="13"/>
  <c r="AK152" i="13"/>
  <c r="AH152" i="13"/>
  <c r="AE152" i="13"/>
  <c r="AB152" i="13"/>
  <c r="Y152" i="13"/>
  <c r="V152" i="13"/>
  <c r="S152" i="13"/>
  <c r="P152" i="13"/>
  <c r="M152" i="13"/>
  <c r="J152" i="13"/>
  <c r="F152" i="13"/>
  <c r="G152" i="13" s="1"/>
  <c r="E152" i="13"/>
  <c r="AQ151" i="13"/>
  <c r="AN151" i="13"/>
  <c r="AK151" i="13"/>
  <c r="AH151" i="13"/>
  <c r="AE151" i="13"/>
  <c r="AB151" i="13"/>
  <c r="Y151" i="13"/>
  <c r="V151" i="13"/>
  <c r="S151" i="13"/>
  <c r="P151" i="13"/>
  <c r="M151" i="13"/>
  <c r="J151" i="13"/>
  <c r="F151" i="13"/>
  <c r="G151" i="13" s="1"/>
  <c r="E151" i="13"/>
  <c r="AQ150" i="13"/>
  <c r="AN150" i="13"/>
  <c r="AK150" i="13"/>
  <c r="AH150" i="13"/>
  <c r="AE150" i="13"/>
  <c r="AB150" i="13"/>
  <c r="Y150" i="13"/>
  <c r="V150" i="13"/>
  <c r="S150" i="13"/>
  <c r="P150" i="13"/>
  <c r="M150" i="13"/>
  <c r="J150" i="13"/>
  <c r="F150" i="13"/>
  <c r="G150" i="13" s="1"/>
  <c r="E150" i="13"/>
  <c r="AP149" i="13"/>
  <c r="AQ149" i="13" s="1"/>
  <c r="AO149" i="13"/>
  <c r="AM149" i="13"/>
  <c r="AN149" i="13" s="1"/>
  <c r="AL149" i="13"/>
  <c r="AJ149" i="13"/>
  <c r="AK149" i="13" s="1"/>
  <c r="AI149" i="13"/>
  <c r="AG149" i="13"/>
  <c r="AH149" i="13" s="1"/>
  <c r="AF149" i="13"/>
  <c r="AD149" i="13"/>
  <c r="AE149" i="13" s="1"/>
  <c r="AC149" i="13"/>
  <c r="AA149" i="13"/>
  <c r="AB149" i="13" s="1"/>
  <c r="Z149" i="13"/>
  <c r="X149" i="13"/>
  <c r="Y149" i="13" s="1"/>
  <c r="W149" i="13"/>
  <c r="U149" i="13"/>
  <c r="V149" i="13" s="1"/>
  <c r="T149" i="13"/>
  <c r="R149" i="13"/>
  <c r="S149" i="13" s="1"/>
  <c r="Q149" i="13"/>
  <c r="O149" i="13"/>
  <c r="P149" i="13" s="1"/>
  <c r="N149" i="13"/>
  <c r="L149" i="13"/>
  <c r="K149" i="13"/>
  <c r="I149" i="13"/>
  <c r="J149" i="13" s="1"/>
  <c r="H149" i="13"/>
  <c r="AQ158" i="13"/>
  <c r="AN158" i="13"/>
  <c r="AK158" i="13"/>
  <c r="AH158" i="13"/>
  <c r="AE158" i="13"/>
  <c r="AB158" i="13"/>
  <c r="Y158" i="13"/>
  <c r="V158" i="13"/>
  <c r="S158" i="13"/>
  <c r="P158" i="13"/>
  <c r="M158" i="13"/>
  <c r="J158" i="13"/>
  <c r="F158" i="13"/>
  <c r="G158" i="13" s="1"/>
  <c r="E158" i="13"/>
  <c r="AQ157" i="13"/>
  <c r="AN157" i="13"/>
  <c r="AK157" i="13"/>
  <c r="AH157" i="13"/>
  <c r="AE157" i="13"/>
  <c r="AB157" i="13"/>
  <c r="Y157" i="13"/>
  <c r="V157" i="13"/>
  <c r="S157" i="13"/>
  <c r="P157" i="13"/>
  <c r="M157" i="13"/>
  <c r="J157" i="13"/>
  <c r="F157" i="13"/>
  <c r="G157" i="13" s="1"/>
  <c r="E157" i="13"/>
  <c r="AQ156" i="13"/>
  <c r="AN156" i="13"/>
  <c r="AK156" i="13"/>
  <c r="AH156" i="13"/>
  <c r="AE156" i="13"/>
  <c r="AB156" i="13"/>
  <c r="Y156" i="13"/>
  <c r="V156" i="13"/>
  <c r="S156" i="13"/>
  <c r="P156" i="13"/>
  <c r="M156" i="13"/>
  <c r="J156" i="13"/>
  <c r="F156" i="13"/>
  <c r="G156" i="13" s="1"/>
  <c r="E156" i="13"/>
  <c r="AQ155" i="13"/>
  <c r="AN155" i="13"/>
  <c r="AK155" i="13"/>
  <c r="AH155" i="13"/>
  <c r="AE155" i="13"/>
  <c r="AB155" i="13"/>
  <c r="Y155" i="13"/>
  <c r="V155" i="13"/>
  <c r="S155" i="13"/>
  <c r="P155" i="13"/>
  <c r="M155" i="13"/>
  <c r="J155" i="13"/>
  <c r="F155" i="13"/>
  <c r="G155" i="13" s="1"/>
  <c r="E155" i="13"/>
  <c r="AP154" i="13"/>
  <c r="AQ154" i="13" s="1"/>
  <c r="AO154" i="13"/>
  <c r="AM154" i="13"/>
  <c r="AN154" i="13" s="1"/>
  <c r="AL154" i="13"/>
  <c r="AJ154" i="13"/>
  <c r="AK154" i="13" s="1"/>
  <c r="AI154" i="13"/>
  <c r="AG154" i="13"/>
  <c r="AH154" i="13" s="1"/>
  <c r="AF154" i="13"/>
  <c r="AD154" i="13"/>
  <c r="AE154" i="13" s="1"/>
  <c r="AC154" i="13"/>
  <c r="AA154" i="13"/>
  <c r="AB154" i="13" s="1"/>
  <c r="Z154" i="13"/>
  <c r="X154" i="13"/>
  <c r="Y154" i="13" s="1"/>
  <c r="W154" i="13"/>
  <c r="U154" i="13"/>
  <c r="V154" i="13" s="1"/>
  <c r="T154" i="13"/>
  <c r="R154" i="13"/>
  <c r="S154" i="13" s="1"/>
  <c r="Q154" i="13"/>
  <c r="O154" i="13"/>
  <c r="P154" i="13" s="1"/>
  <c r="N154" i="13"/>
  <c r="L154" i="13"/>
  <c r="K154" i="13"/>
  <c r="I154" i="13"/>
  <c r="J154" i="13" s="1"/>
  <c r="H154" i="13"/>
  <c r="K130" i="13"/>
  <c r="L130" i="13"/>
  <c r="M130" i="13" s="1"/>
  <c r="N130" i="13"/>
  <c r="O130" i="13"/>
  <c r="Q130" i="13"/>
  <c r="R130" i="13"/>
  <c r="S130" i="13" s="1"/>
  <c r="T130" i="13"/>
  <c r="U130" i="13"/>
  <c r="W130" i="13"/>
  <c r="X130" i="13"/>
  <c r="Z130" i="13"/>
  <c r="AA130" i="13"/>
  <c r="AC130" i="13"/>
  <c r="AD130" i="13"/>
  <c r="AF130" i="13"/>
  <c r="AG130" i="13"/>
  <c r="AH130" i="13" s="1"/>
  <c r="AI130" i="13"/>
  <c r="AJ130" i="13"/>
  <c r="AK130" i="13" s="1"/>
  <c r="AL130" i="13"/>
  <c r="AM130" i="13"/>
  <c r="AO130" i="13"/>
  <c r="AP130" i="13"/>
  <c r="AQ130" i="13" s="1"/>
  <c r="K131" i="13"/>
  <c r="L131" i="13"/>
  <c r="M131" i="13" s="1"/>
  <c r="N131" i="13"/>
  <c r="O131" i="13"/>
  <c r="P131" i="13" s="1"/>
  <c r="Q131" i="13"/>
  <c r="R131" i="13"/>
  <c r="S131" i="13" s="1"/>
  <c r="T131" i="13"/>
  <c r="U131" i="13"/>
  <c r="V131" i="13" s="1"/>
  <c r="W131" i="13"/>
  <c r="X131" i="13"/>
  <c r="Y131" i="13" s="1"/>
  <c r="Z131" i="13"/>
  <c r="AA131" i="13"/>
  <c r="AB131" i="13" s="1"/>
  <c r="AC131" i="13"/>
  <c r="AD131" i="13"/>
  <c r="AE131" i="13" s="1"/>
  <c r="AF131" i="13"/>
  <c r="AG131" i="13"/>
  <c r="AI131" i="13"/>
  <c r="AJ131" i="13"/>
  <c r="AK131" i="13" s="1"/>
  <c r="AL131" i="13"/>
  <c r="AM131" i="13"/>
  <c r="AN131" i="13" s="1"/>
  <c r="AO131" i="13"/>
  <c r="AP131" i="13"/>
  <c r="AQ131" i="13" s="1"/>
  <c r="K132" i="13"/>
  <c r="L132" i="13"/>
  <c r="N132" i="13"/>
  <c r="O132" i="13"/>
  <c r="Q132" i="13"/>
  <c r="R132" i="13"/>
  <c r="S132" i="13" s="1"/>
  <c r="T132" i="13"/>
  <c r="U132" i="13"/>
  <c r="V132" i="13" s="1"/>
  <c r="W132" i="13"/>
  <c r="X132" i="13"/>
  <c r="Y132" i="13" s="1"/>
  <c r="Z132" i="13"/>
  <c r="AA132" i="13"/>
  <c r="AB132" i="13" s="1"/>
  <c r="AC132" i="13"/>
  <c r="AD132" i="13"/>
  <c r="AE132" i="13" s="1"/>
  <c r="AF132" i="13"/>
  <c r="AG132" i="13"/>
  <c r="AI132" i="13"/>
  <c r="AJ132" i="13"/>
  <c r="AK132" i="13" s="1"/>
  <c r="AL132" i="13"/>
  <c r="AM132" i="13"/>
  <c r="AO132" i="13"/>
  <c r="AP132" i="13"/>
  <c r="AQ132" i="13" s="1"/>
  <c r="K133" i="13"/>
  <c r="L133" i="13"/>
  <c r="M133" i="13" s="1"/>
  <c r="N133" i="13"/>
  <c r="O133" i="13"/>
  <c r="P133" i="13" s="1"/>
  <c r="Q133" i="13"/>
  <c r="R133" i="13"/>
  <c r="S133" i="13" s="1"/>
  <c r="T133" i="13"/>
  <c r="U133" i="13"/>
  <c r="V133" i="13" s="1"/>
  <c r="W133" i="13"/>
  <c r="X133" i="13"/>
  <c r="Y133" i="13" s="1"/>
  <c r="Z133" i="13"/>
  <c r="AA133" i="13"/>
  <c r="AB133" i="13" s="1"/>
  <c r="AC133" i="13"/>
  <c r="AD133" i="13"/>
  <c r="AE133" i="13" s="1"/>
  <c r="AF133" i="13"/>
  <c r="AG133" i="13"/>
  <c r="AH133" i="13" s="1"/>
  <c r="AI133" i="13"/>
  <c r="AJ133" i="13"/>
  <c r="AK133" i="13" s="1"/>
  <c r="AL133" i="13"/>
  <c r="AM133" i="13"/>
  <c r="AN133" i="13" s="1"/>
  <c r="AO133" i="13"/>
  <c r="AP133" i="13"/>
  <c r="AQ133" i="13" s="1"/>
  <c r="I130" i="13"/>
  <c r="J130" i="13" s="1"/>
  <c r="I131" i="13"/>
  <c r="J131" i="13" s="1"/>
  <c r="I132" i="13"/>
  <c r="J132" i="13" s="1"/>
  <c r="I133" i="13"/>
  <c r="J133" i="13" s="1"/>
  <c r="H131" i="13"/>
  <c r="H132" i="13"/>
  <c r="H133" i="13"/>
  <c r="H130" i="13"/>
  <c r="AQ138" i="13"/>
  <c r="AN138" i="13"/>
  <c r="AK138" i="13"/>
  <c r="AH138" i="13"/>
  <c r="AE138" i="13"/>
  <c r="AB138" i="13"/>
  <c r="Y138" i="13"/>
  <c r="V138" i="13"/>
  <c r="S138" i="13"/>
  <c r="P138" i="13"/>
  <c r="M138" i="13"/>
  <c r="J138" i="13"/>
  <c r="F138" i="13"/>
  <c r="G138" i="13" s="1"/>
  <c r="E138" i="13"/>
  <c r="AQ137" i="13"/>
  <c r="AN137" i="13"/>
  <c r="AK137" i="13"/>
  <c r="AH137" i="13"/>
  <c r="AE137" i="13"/>
  <c r="AB137" i="13"/>
  <c r="Y137" i="13"/>
  <c r="V137" i="13"/>
  <c r="S137" i="13"/>
  <c r="P137" i="13"/>
  <c r="M137" i="13"/>
  <c r="J137" i="13"/>
  <c r="F137" i="13"/>
  <c r="E137" i="13"/>
  <c r="AQ136" i="13"/>
  <c r="AN136" i="13"/>
  <c r="AK136" i="13"/>
  <c r="AH136" i="13"/>
  <c r="AE136" i="13"/>
  <c r="AB136" i="13"/>
  <c r="Y136" i="13"/>
  <c r="V136" i="13"/>
  <c r="S136" i="13"/>
  <c r="P136" i="13"/>
  <c r="M136" i="13"/>
  <c r="J136" i="13"/>
  <c r="F136" i="13"/>
  <c r="G136" i="13" s="1"/>
  <c r="E136" i="13"/>
  <c r="AQ135" i="13"/>
  <c r="AN135" i="13"/>
  <c r="AK135" i="13"/>
  <c r="AH135" i="13"/>
  <c r="AE135" i="13"/>
  <c r="AB135" i="13"/>
  <c r="Y135" i="13"/>
  <c r="V135" i="13"/>
  <c r="S135" i="13"/>
  <c r="P135" i="13"/>
  <c r="M135" i="13"/>
  <c r="J135" i="13"/>
  <c r="F135" i="13"/>
  <c r="G135" i="13" s="1"/>
  <c r="E135" i="13"/>
  <c r="AP134" i="13"/>
  <c r="AQ134" i="13" s="1"/>
  <c r="AO134" i="13"/>
  <c r="AM134" i="13"/>
  <c r="AN134" i="13" s="1"/>
  <c r="AL134" i="13"/>
  <c r="AJ134" i="13"/>
  <c r="AK134" i="13" s="1"/>
  <c r="AI134" i="13"/>
  <c r="AG134" i="13"/>
  <c r="AH134" i="13" s="1"/>
  <c r="AF134" i="13"/>
  <c r="AD134" i="13"/>
  <c r="AE134" i="13" s="1"/>
  <c r="AC134" i="13"/>
  <c r="AA134" i="13"/>
  <c r="AB134" i="13" s="1"/>
  <c r="Z134" i="13"/>
  <c r="X134" i="13"/>
  <c r="Y134" i="13" s="1"/>
  <c r="W134" i="13"/>
  <c r="U134" i="13"/>
  <c r="V134" i="13" s="1"/>
  <c r="T134" i="13"/>
  <c r="R134" i="13"/>
  <c r="S134" i="13" s="1"/>
  <c r="Q134" i="13"/>
  <c r="O134" i="13"/>
  <c r="P134" i="13" s="1"/>
  <c r="N134" i="13"/>
  <c r="L134" i="13"/>
  <c r="K134" i="13"/>
  <c r="I134" i="13"/>
  <c r="J134" i="13" s="1"/>
  <c r="H134" i="13"/>
  <c r="K54" i="13"/>
  <c r="K33" i="13" s="1"/>
  <c r="L54" i="13"/>
  <c r="N54" i="13"/>
  <c r="O54" i="13"/>
  <c r="O33" i="13" s="1"/>
  <c r="Q54" i="13"/>
  <c r="R54" i="13"/>
  <c r="T54" i="13"/>
  <c r="T33" i="13" s="1"/>
  <c r="U54" i="13"/>
  <c r="W54" i="13"/>
  <c r="W33" i="13" s="1"/>
  <c r="X54" i="13"/>
  <c r="Z54" i="13"/>
  <c r="AA54" i="13"/>
  <c r="AA33" i="13" s="1"/>
  <c r="AC54" i="13"/>
  <c r="AC33" i="13" s="1"/>
  <c r="AD54" i="13"/>
  <c r="AF54" i="13"/>
  <c r="AF33" i="13" s="1"/>
  <c r="AG54" i="13"/>
  <c r="AI54" i="13"/>
  <c r="AJ54" i="13"/>
  <c r="AL54" i="13"/>
  <c r="AM54" i="13"/>
  <c r="AM33" i="13" s="1"/>
  <c r="AO54" i="13"/>
  <c r="AP54" i="13"/>
  <c r="K55" i="13"/>
  <c r="K34" i="13" s="1"/>
  <c r="L55" i="13"/>
  <c r="N55" i="13"/>
  <c r="O55" i="13"/>
  <c r="Q55" i="13"/>
  <c r="R55" i="13"/>
  <c r="T55" i="13"/>
  <c r="U55" i="13"/>
  <c r="U34" i="13" s="1"/>
  <c r="V34" i="13" s="1"/>
  <c r="W55" i="13"/>
  <c r="W34" i="13" s="1"/>
  <c r="X55" i="13"/>
  <c r="Z55" i="13"/>
  <c r="Z34" i="13" s="1"/>
  <c r="AA55" i="13"/>
  <c r="AC55" i="13"/>
  <c r="AD55" i="13"/>
  <c r="AF55" i="13"/>
  <c r="AG55" i="13"/>
  <c r="AI55" i="13"/>
  <c r="AI34" i="13" s="1"/>
  <c r="AJ55" i="13"/>
  <c r="AL55" i="13"/>
  <c r="AM55" i="13"/>
  <c r="AO55" i="13"/>
  <c r="AO34" i="13" s="1"/>
  <c r="AP55" i="13"/>
  <c r="K56" i="13"/>
  <c r="L56" i="13"/>
  <c r="N56" i="13"/>
  <c r="N35" i="13" s="1"/>
  <c r="O56" i="13"/>
  <c r="Q56" i="13"/>
  <c r="R56" i="13"/>
  <c r="T56" i="13"/>
  <c r="U56" i="13"/>
  <c r="W56" i="13"/>
  <c r="X56" i="13"/>
  <c r="Z56" i="13"/>
  <c r="Z35" i="13" s="1"/>
  <c r="AA56" i="13"/>
  <c r="AC56" i="13"/>
  <c r="AC35" i="13" s="1"/>
  <c r="AD56" i="13"/>
  <c r="AF56" i="13"/>
  <c r="AF35" i="13" s="1"/>
  <c r="AG56" i="13"/>
  <c r="AI56" i="13"/>
  <c r="AJ56" i="13"/>
  <c r="AL56" i="13"/>
  <c r="AL35" i="13" s="1"/>
  <c r="AM56" i="13"/>
  <c r="AP56" i="13"/>
  <c r="K57" i="13"/>
  <c r="K36" i="13" s="1"/>
  <c r="L57" i="13"/>
  <c r="N57" i="13"/>
  <c r="N36" i="13" s="1"/>
  <c r="O57" i="13"/>
  <c r="Q57" i="13"/>
  <c r="Q36" i="13" s="1"/>
  <c r="R57" i="13"/>
  <c r="T57" i="13"/>
  <c r="T36" i="13" s="1"/>
  <c r="U57" i="13"/>
  <c r="W57" i="13"/>
  <c r="W36" i="13" s="1"/>
  <c r="X57" i="13"/>
  <c r="Z57" i="13"/>
  <c r="AA57" i="13"/>
  <c r="AC57" i="13"/>
  <c r="AC36" i="13" s="1"/>
  <c r="AD57" i="13"/>
  <c r="AF57" i="13"/>
  <c r="AF36" i="13" s="1"/>
  <c r="AG57" i="13"/>
  <c r="AI57" i="13"/>
  <c r="AJ57" i="13"/>
  <c r="AL57" i="13"/>
  <c r="AL36" i="13" s="1"/>
  <c r="AM57" i="13"/>
  <c r="AO57" i="13"/>
  <c r="AO36" i="13" s="1"/>
  <c r="AP57" i="13"/>
  <c r="I54" i="13"/>
  <c r="I55" i="13"/>
  <c r="I56" i="13"/>
  <c r="I35" i="13" s="1"/>
  <c r="I57" i="13"/>
  <c r="H55" i="13"/>
  <c r="H56" i="13"/>
  <c r="H57" i="13"/>
  <c r="H54" i="13"/>
  <c r="AQ72" i="13"/>
  <c r="AN72" i="13"/>
  <c r="AK72" i="13"/>
  <c r="AH72" i="13"/>
  <c r="AE72" i="13"/>
  <c r="AB72" i="13"/>
  <c r="Y72" i="13"/>
  <c r="V72" i="13"/>
  <c r="S72" i="13"/>
  <c r="P72" i="13"/>
  <c r="M72" i="13"/>
  <c r="J72" i="13"/>
  <c r="F72" i="13"/>
  <c r="G72" i="13" s="1"/>
  <c r="E72" i="13"/>
  <c r="AQ71" i="13"/>
  <c r="AN71" i="13"/>
  <c r="AK71" i="13"/>
  <c r="AH71" i="13"/>
  <c r="AE71" i="13"/>
  <c r="AB71" i="13"/>
  <c r="Y71" i="13"/>
  <c r="V71" i="13"/>
  <c r="S71" i="13"/>
  <c r="P71" i="13"/>
  <c r="M71" i="13"/>
  <c r="J71" i="13"/>
  <c r="F71" i="13"/>
  <c r="G71" i="13" s="1"/>
  <c r="E71" i="13"/>
  <c r="AQ70" i="13"/>
  <c r="AN70" i="13"/>
  <c r="AK70" i="13"/>
  <c r="AH70" i="13"/>
  <c r="AE70" i="13"/>
  <c r="AB70" i="13"/>
  <c r="Y70" i="13"/>
  <c r="V70" i="13"/>
  <c r="S70" i="13"/>
  <c r="P70" i="13"/>
  <c r="M70" i="13"/>
  <c r="J70" i="13"/>
  <c r="F70" i="13"/>
  <c r="G70" i="13" s="1"/>
  <c r="E70" i="13"/>
  <c r="AQ69" i="13"/>
  <c r="AN69" i="13"/>
  <c r="AK69" i="13"/>
  <c r="AH69" i="13"/>
  <c r="AE69" i="13"/>
  <c r="AB69" i="13"/>
  <c r="Y69" i="13"/>
  <c r="V69" i="13"/>
  <c r="S69" i="13"/>
  <c r="P69" i="13"/>
  <c r="M69" i="13"/>
  <c r="J69" i="13"/>
  <c r="F69" i="13"/>
  <c r="G69" i="13" s="1"/>
  <c r="E69" i="13"/>
  <c r="AP68" i="13"/>
  <c r="AQ68" i="13" s="1"/>
  <c r="AO68" i="13"/>
  <c r="AM68" i="13"/>
  <c r="AN68" i="13" s="1"/>
  <c r="AL68" i="13"/>
  <c r="AJ68" i="13"/>
  <c r="AK68" i="13" s="1"/>
  <c r="AI68" i="13"/>
  <c r="AG68" i="13"/>
  <c r="AH68" i="13" s="1"/>
  <c r="AF68" i="13"/>
  <c r="AD68" i="13"/>
  <c r="AE68" i="13" s="1"/>
  <c r="AC68" i="13"/>
  <c r="AB68" i="13"/>
  <c r="AA68" i="13"/>
  <c r="Z68" i="13"/>
  <c r="X68" i="13"/>
  <c r="Y68" i="13" s="1"/>
  <c r="W68" i="13"/>
  <c r="U68" i="13"/>
  <c r="V68" i="13" s="1"/>
  <c r="T68" i="13"/>
  <c r="R68" i="13"/>
  <c r="S68" i="13" s="1"/>
  <c r="Q68" i="13"/>
  <c r="O68" i="13"/>
  <c r="P68" i="13" s="1"/>
  <c r="N68" i="13"/>
  <c r="L68" i="13"/>
  <c r="K68" i="13"/>
  <c r="I68" i="13"/>
  <c r="J68" i="13" s="1"/>
  <c r="H68" i="13"/>
  <c r="AQ67" i="13"/>
  <c r="AN67" i="13"/>
  <c r="AK67" i="13"/>
  <c r="AH67" i="13"/>
  <c r="AE67" i="13"/>
  <c r="AB67" i="13"/>
  <c r="Y67" i="13"/>
  <c r="V67" i="13"/>
  <c r="S67" i="13"/>
  <c r="P67" i="13"/>
  <c r="M67" i="13"/>
  <c r="J67" i="13"/>
  <c r="F67" i="13"/>
  <c r="G67" i="13" s="1"/>
  <c r="E67" i="13"/>
  <c r="AQ66" i="13"/>
  <c r="AN66" i="13"/>
  <c r="AK66" i="13"/>
  <c r="AH66" i="13"/>
  <c r="AE66" i="13"/>
  <c r="AB66" i="13"/>
  <c r="Y66" i="13"/>
  <c r="V66" i="13"/>
  <c r="S66" i="13"/>
  <c r="P66" i="13"/>
  <c r="M66" i="13"/>
  <c r="J66" i="13"/>
  <c r="F66" i="13"/>
  <c r="G66" i="13" s="1"/>
  <c r="E66" i="13"/>
  <c r="AQ65" i="13"/>
  <c r="AN65" i="13"/>
  <c r="AK65" i="13"/>
  <c r="AH65" i="13"/>
  <c r="AE65" i="13"/>
  <c r="AB65" i="13"/>
  <c r="Y65" i="13"/>
  <c r="V65" i="13"/>
  <c r="S65" i="13"/>
  <c r="P65" i="13"/>
  <c r="M65" i="13"/>
  <c r="J65" i="13"/>
  <c r="F65" i="13"/>
  <c r="G65" i="13" s="1"/>
  <c r="E65" i="13"/>
  <c r="AQ64" i="13"/>
  <c r="AN64" i="13"/>
  <c r="AK64" i="13"/>
  <c r="AH64" i="13"/>
  <c r="AE64" i="13"/>
  <c r="AB64" i="13"/>
  <c r="Y64" i="13"/>
  <c r="V64" i="13"/>
  <c r="S64" i="13"/>
  <c r="P64" i="13"/>
  <c r="M64" i="13"/>
  <c r="J64" i="13"/>
  <c r="F64" i="13"/>
  <c r="G64" i="13" s="1"/>
  <c r="E64" i="13"/>
  <c r="AP63" i="13"/>
  <c r="AQ63" i="13" s="1"/>
  <c r="AO63" i="13"/>
  <c r="AM63" i="13"/>
  <c r="AN63" i="13" s="1"/>
  <c r="AL63" i="13"/>
  <c r="AJ63" i="13"/>
  <c r="AK63" i="13" s="1"/>
  <c r="AI63" i="13"/>
  <c r="AG63" i="13"/>
  <c r="AH63" i="13" s="1"/>
  <c r="AF63" i="13"/>
  <c r="AD63" i="13"/>
  <c r="AE63" i="13" s="1"/>
  <c r="AC63" i="13"/>
  <c r="AA63" i="13"/>
  <c r="AB63" i="13" s="1"/>
  <c r="Z63" i="13"/>
  <c r="X63" i="13"/>
  <c r="Y63" i="13" s="1"/>
  <c r="W63" i="13"/>
  <c r="U63" i="13"/>
  <c r="V63" i="13" s="1"/>
  <c r="T63" i="13"/>
  <c r="R63" i="13"/>
  <c r="S63" i="13" s="1"/>
  <c r="Q63" i="13"/>
  <c r="O63" i="13"/>
  <c r="P63" i="13" s="1"/>
  <c r="N63" i="13"/>
  <c r="L63" i="13"/>
  <c r="M63" i="13" s="1"/>
  <c r="K63" i="13"/>
  <c r="I63" i="13"/>
  <c r="J63" i="13" s="1"/>
  <c r="H63" i="13"/>
  <c r="AQ62" i="13"/>
  <c r="AN62" i="13"/>
  <c r="AK62" i="13"/>
  <c r="AH62" i="13"/>
  <c r="AE62" i="13"/>
  <c r="AB62" i="13"/>
  <c r="Y62" i="13"/>
  <c r="V62" i="13"/>
  <c r="S62" i="13"/>
  <c r="P62" i="13"/>
  <c r="M62" i="13"/>
  <c r="J62" i="13"/>
  <c r="F62" i="13"/>
  <c r="G62" i="13" s="1"/>
  <c r="E62" i="13"/>
  <c r="AQ61" i="13"/>
  <c r="AN61" i="13"/>
  <c r="AK61" i="13"/>
  <c r="AH61" i="13"/>
  <c r="AE61" i="13"/>
  <c r="AB61" i="13"/>
  <c r="Y61" i="13"/>
  <c r="V61" i="13"/>
  <c r="S61" i="13"/>
  <c r="P61" i="13"/>
  <c r="M61" i="13"/>
  <c r="J61" i="13"/>
  <c r="F61" i="13"/>
  <c r="G61" i="13" s="1"/>
  <c r="E61" i="13"/>
  <c r="AQ60" i="13"/>
  <c r="AN60" i="13"/>
  <c r="AK60" i="13"/>
  <c r="AH60" i="13"/>
  <c r="AE60" i="13"/>
  <c r="AB60" i="13"/>
  <c r="Y60" i="13"/>
  <c r="V60" i="13"/>
  <c r="S60" i="13"/>
  <c r="P60" i="13"/>
  <c r="M60" i="13"/>
  <c r="J60" i="13"/>
  <c r="F60" i="13"/>
  <c r="G60" i="13" s="1"/>
  <c r="E60" i="13"/>
  <c r="AQ59" i="13"/>
  <c r="AN59" i="13"/>
  <c r="AK59" i="13"/>
  <c r="AH59" i="13"/>
  <c r="AE59" i="13"/>
  <c r="AB59" i="13"/>
  <c r="Y59" i="13"/>
  <c r="V59" i="13"/>
  <c r="S59" i="13"/>
  <c r="P59" i="13"/>
  <c r="M59" i="13"/>
  <c r="J59" i="13"/>
  <c r="F59" i="13"/>
  <c r="G59" i="13" s="1"/>
  <c r="E59" i="13"/>
  <c r="AP58" i="13"/>
  <c r="AQ58" i="13" s="1"/>
  <c r="AM58" i="13"/>
  <c r="AN58" i="13" s="1"/>
  <c r="AL58" i="13"/>
  <c r="AJ58" i="13"/>
  <c r="AK58" i="13" s="1"/>
  <c r="AI58" i="13"/>
  <c r="AG58" i="13"/>
  <c r="AH58" i="13" s="1"/>
  <c r="AF58" i="13"/>
  <c r="AD58" i="13"/>
  <c r="AE58" i="13" s="1"/>
  <c r="AC58" i="13"/>
  <c r="AA58" i="13"/>
  <c r="AB58" i="13" s="1"/>
  <c r="Z58" i="13"/>
  <c r="Y58" i="13"/>
  <c r="U58" i="13"/>
  <c r="V58" i="13" s="1"/>
  <c r="T58" i="13"/>
  <c r="R58" i="13"/>
  <c r="S58" i="13" s="1"/>
  <c r="Q58" i="13"/>
  <c r="O58" i="13"/>
  <c r="P58" i="13" s="1"/>
  <c r="N58" i="13"/>
  <c r="L58" i="13"/>
  <c r="M58" i="13" s="1"/>
  <c r="K58" i="13"/>
  <c r="I58" i="13"/>
  <c r="J58" i="13" s="1"/>
  <c r="H58" i="13"/>
  <c r="AQ92" i="13"/>
  <c r="AN92" i="13"/>
  <c r="AK92" i="13"/>
  <c r="AH92" i="13"/>
  <c r="AE92" i="13"/>
  <c r="AB92" i="13"/>
  <c r="Y92" i="13"/>
  <c r="V92" i="13"/>
  <c r="S92" i="13"/>
  <c r="P92" i="13"/>
  <c r="M92" i="13"/>
  <c r="J92" i="13"/>
  <c r="F92" i="13"/>
  <c r="G92" i="13" s="1"/>
  <c r="E92" i="13"/>
  <c r="AQ91" i="13"/>
  <c r="AN91" i="13"/>
  <c r="AK91" i="13"/>
  <c r="AH91" i="13"/>
  <c r="AE91" i="13"/>
  <c r="AB91" i="13"/>
  <c r="Y91" i="13"/>
  <c r="V91" i="13"/>
  <c r="S91" i="13"/>
  <c r="P91" i="13"/>
  <c r="M91" i="13"/>
  <c r="J91" i="13"/>
  <c r="F91" i="13"/>
  <c r="G91" i="13" s="1"/>
  <c r="E91" i="13"/>
  <c r="AQ90" i="13"/>
  <c r="AN90" i="13"/>
  <c r="AK90" i="13"/>
  <c r="AH90" i="13"/>
  <c r="AE90" i="13"/>
  <c r="AB90" i="13"/>
  <c r="Y90" i="13"/>
  <c r="V90" i="13"/>
  <c r="S90" i="13"/>
  <c r="P90" i="13"/>
  <c r="M90" i="13"/>
  <c r="J90" i="13"/>
  <c r="F90" i="13"/>
  <c r="G90" i="13" s="1"/>
  <c r="E90" i="13"/>
  <c r="AQ89" i="13"/>
  <c r="AN89" i="13"/>
  <c r="AK89" i="13"/>
  <c r="AH89" i="13"/>
  <c r="AE89" i="13"/>
  <c r="AB89" i="13"/>
  <c r="Y89" i="13"/>
  <c r="V89" i="13"/>
  <c r="S89" i="13"/>
  <c r="P89" i="13"/>
  <c r="M89" i="13"/>
  <c r="J89" i="13"/>
  <c r="F89" i="13"/>
  <c r="G89" i="13" s="1"/>
  <c r="E89" i="13"/>
  <c r="AP88" i="13"/>
  <c r="AQ88" i="13" s="1"/>
  <c r="AO88" i="13"/>
  <c r="AM88" i="13"/>
  <c r="AN88" i="13" s="1"/>
  <c r="AL88" i="13"/>
  <c r="AJ88" i="13"/>
  <c r="AK88" i="13" s="1"/>
  <c r="AI88" i="13"/>
  <c r="AG88" i="13"/>
  <c r="AH88" i="13" s="1"/>
  <c r="AF88" i="13"/>
  <c r="AD88" i="13"/>
  <c r="AE88" i="13" s="1"/>
  <c r="AC88" i="13"/>
  <c r="AA88" i="13"/>
  <c r="AB88" i="13" s="1"/>
  <c r="Z88" i="13"/>
  <c r="X88" i="13"/>
  <c r="Y88" i="13" s="1"/>
  <c r="W88" i="13"/>
  <c r="U88" i="13"/>
  <c r="V88" i="13" s="1"/>
  <c r="T88" i="13"/>
  <c r="R88" i="13"/>
  <c r="S88" i="13" s="1"/>
  <c r="Q88" i="13"/>
  <c r="O88" i="13"/>
  <c r="P88" i="13" s="1"/>
  <c r="N88" i="13"/>
  <c r="L88" i="13"/>
  <c r="K88" i="13"/>
  <c r="I88" i="13"/>
  <c r="J88" i="13" s="1"/>
  <c r="H88" i="13"/>
  <c r="AQ87" i="13"/>
  <c r="AN87" i="13"/>
  <c r="AK87" i="13"/>
  <c r="AH87" i="13"/>
  <c r="AE87" i="13"/>
  <c r="AB87" i="13"/>
  <c r="Y87" i="13"/>
  <c r="V87" i="13"/>
  <c r="S87" i="13"/>
  <c r="P87" i="13"/>
  <c r="M87" i="13"/>
  <c r="J87" i="13"/>
  <c r="F87" i="13"/>
  <c r="G87" i="13" s="1"/>
  <c r="E87" i="13"/>
  <c r="AQ86" i="13"/>
  <c r="AN86" i="13"/>
  <c r="AK86" i="13"/>
  <c r="AH86" i="13"/>
  <c r="AE86" i="13"/>
  <c r="AB86" i="13"/>
  <c r="Y86" i="13"/>
  <c r="V86" i="13"/>
  <c r="S86" i="13"/>
  <c r="P86" i="13"/>
  <c r="M86" i="13"/>
  <c r="J86" i="13"/>
  <c r="F86" i="13"/>
  <c r="E86" i="13"/>
  <c r="AQ85" i="13"/>
  <c r="AN85" i="13"/>
  <c r="AK85" i="13"/>
  <c r="AH85" i="13"/>
  <c r="AE85" i="13"/>
  <c r="AB85" i="13"/>
  <c r="Y85" i="13"/>
  <c r="V85" i="13"/>
  <c r="S85" i="13"/>
  <c r="P85" i="13"/>
  <c r="M85" i="13"/>
  <c r="J85" i="13"/>
  <c r="F85" i="13"/>
  <c r="G85" i="13" s="1"/>
  <c r="E85" i="13"/>
  <c r="AQ84" i="13"/>
  <c r="AN84" i="13"/>
  <c r="AK84" i="13"/>
  <c r="AH84" i="13"/>
  <c r="AE84" i="13"/>
  <c r="AB84" i="13"/>
  <c r="Y84" i="13"/>
  <c r="V84" i="13"/>
  <c r="S84" i="13"/>
  <c r="P84" i="13"/>
  <c r="M84" i="13"/>
  <c r="J84" i="13"/>
  <c r="F84" i="13"/>
  <c r="G84" i="13" s="1"/>
  <c r="E84" i="13"/>
  <c r="AP83" i="13"/>
  <c r="AQ83" i="13" s="1"/>
  <c r="AO83" i="13"/>
  <c r="AM83" i="13"/>
  <c r="AN83" i="13" s="1"/>
  <c r="AL83" i="13"/>
  <c r="AJ83" i="13"/>
  <c r="AK83" i="13" s="1"/>
  <c r="AI83" i="13"/>
  <c r="AG83" i="13"/>
  <c r="AH83" i="13" s="1"/>
  <c r="AF83" i="13"/>
  <c r="AD83" i="13"/>
  <c r="AE83" i="13" s="1"/>
  <c r="AC83" i="13"/>
  <c r="AA83" i="13"/>
  <c r="AB83" i="13" s="1"/>
  <c r="Z83" i="13"/>
  <c r="X83" i="13"/>
  <c r="Y83" i="13" s="1"/>
  <c r="W83" i="13"/>
  <c r="U83" i="13"/>
  <c r="V83" i="13" s="1"/>
  <c r="T83" i="13"/>
  <c r="R83" i="13"/>
  <c r="S83" i="13" s="1"/>
  <c r="Q83" i="13"/>
  <c r="O83" i="13"/>
  <c r="P83" i="13" s="1"/>
  <c r="N83" i="13"/>
  <c r="L83" i="13"/>
  <c r="K83" i="13"/>
  <c r="I83" i="13"/>
  <c r="J83" i="13" s="1"/>
  <c r="H83" i="13"/>
  <c r="AQ82" i="13"/>
  <c r="AN82" i="13"/>
  <c r="AK82" i="13"/>
  <c r="AH82" i="13"/>
  <c r="AE82" i="13"/>
  <c r="AB82" i="13"/>
  <c r="Y82" i="13"/>
  <c r="V82" i="13"/>
  <c r="S82" i="13"/>
  <c r="P82" i="13"/>
  <c r="M82" i="13"/>
  <c r="J82" i="13"/>
  <c r="F82" i="13"/>
  <c r="G82" i="13" s="1"/>
  <c r="E82" i="13"/>
  <c r="AQ81" i="13"/>
  <c r="AN81" i="13"/>
  <c r="AK81" i="13"/>
  <c r="AH81" i="13"/>
  <c r="AE81" i="13"/>
  <c r="AB81" i="13"/>
  <c r="Y81" i="13"/>
  <c r="V81" i="13"/>
  <c r="S81" i="13"/>
  <c r="P81" i="13"/>
  <c r="M81" i="13"/>
  <c r="J81" i="13"/>
  <c r="F81" i="13"/>
  <c r="G81" i="13" s="1"/>
  <c r="E81" i="13"/>
  <c r="AQ80" i="13"/>
  <c r="AN80" i="13"/>
  <c r="AK80" i="13"/>
  <c r="AH80" i="13"/>
  <c r="AE80" i="13"/>
  <c r="AB80" i="13"/>
  <c r="Y80" i="13"/>
  <c r="V80" i="13"/>
  <c r="S80" i="13"/>
  <c r="P80" i="13"/>
  <c r="M80" i="13"/>
  <c r="J80" i="13"/>
  <c r="F80" i="13"/>
  <c r="G80" i="13" s="1"/>
  <c r="E80" i="13"/>
  <c r="AQ79" i="13"/>
  <c r="AN79" i="13"/>
  <c r="AK79" i="13"/>
  <c r="AH79" i="13"/>
  <c r="AE79" i="13"/>
  <c r="AB79" i="13"/>
  <c r="Y79" i="13"/>
  <c r="V79" i="13"/>
  <c r="S79" i="13"/>
  <c r="P79" i="13"/>
  <c r="M79" i="13"/>
  <c r="J79" i="13"/>
  <c r="F79" i="13"/>
  <c r="G79" i="13" s="1"/>
  <c r="E79" i="13"/>
  <c r="AP78" i="13"/>
  <c r="AQ78" i="13" s="1"/>
  <c r="AO78" i="13"/>
  <c r="AM78" i="13"/>
  <c r="AN78" i="13" s="1"/>
  <c r="AL78" i="13"/>
  <c r="AJ78" i="13"/>
  <c r="AK78" i="13" s="1"/>
  <c r="AI78" i="13"/>
  <c r="AG78" i="13"/>
  <c r="AH78" i="13" s="1"/>
  <c r="AF78" i="13"/>
  <c r="AD78" i="13"/>
  <c r="AE78" i="13" s="1"/>
  <c r="AC78" i="13"/>
  <c r="AA78" i="13"/>
  <c r="AB78" i="13" s="1"/>
  <c r="Z78" i="13"/>
  <c r="X78" i="13"/>
  <c r="Y78" i="13" s="1"/>
  <c r="W78" i="13"/>
  <c r="U78" i="13"/>
  <c r="V78" i="13" s="1"/>
  <c r="T78" i="13"/>
  <c r="R78" i="13"/>
  <c r="S78" i="13" s="1"/>
  <c r="Q78" i="13"/>
  <c r="O78" i="13"/>
  <c r="P78" i="13" s="1"/>
  <c r="N78" i="13"/>
  <c r="L78" i="13"/>
  <c r="M78" i="13" s="1"/>
  <c r="K78" i="13"/>
  <c r="I78" i="13"/>
  <c r="J78" i="13" s="1"/>
  <c r="H78" i="13"/>
  <c r="AQ77" i="13"/>
  <c r="AN77" i="13"/>
  <c r="AK77" i="13"/>
  <c r="AH77" i="13"/>
  <c r="AE77" i="13"/>
  <c r="AB77" i="13"/>
  <c r="Y77" i="13"/>
  <c r="V77" i="13"/>
  <c r="S77" i="13"/>
  <c r="P77" i="13"/>
  <c r="M77" i="13"/>
  <c r="J77" i="13"/>
  <c r="F77" i="13"/>
  <c r="G77" i="13" s="1"/>
  <c r="E77" i="13"/>
  <c r="AQ76" i="13"/>
  <c r="AN76" i="13"/>
  <c r="AK76" i="13"/>
  <c r="AH76" i="13"/>
  <c r="AE76" i="13"/>
  <c r="AB76" i="13"/>
  <c r="Y76" i="13"/>
  <c r="V76" i="13"/>
  <c r="S76" i="13"/>
  <c r="P76" i="13"/>
  <c r="M76" i="13"/>
  <c r="J76" i="13"/>
  <c r="F76" i="13"/>
  <c r="E76" i="13"/>
  <c r="AQ75" i="13"/>
  <c r="AN75" i="13"/>
  <c r="AK75" i="13"/>
  <c r="AH75" i="13"/>
  <c r="AE75" i="13"/>
  <c r="AB75" i="13"/>
  <c r="Y75" i="13"/>
  <c r="V75" i="13"/>
  <c r="S75" i="13"/>
  <c r="P75" i="13"/>
  <c r="M75" i="13"/>
  <c r="J75" i="13"/>
  <c r="F75" i="13"/>
  <c r="G75" i="13" s="1"/>
  <c r="E75" i="13"/>
  <c r="AQ74" i="13"/>
  <c r="AN74" i="13"/>
  <c r="AK74" i="13"/>
  <c r="AH74" i="13"/>
  <c r="AE74" i="13"/>
  <c r="AB74" i="13"/>
  <c r="Y74" i="13"/>
  <c r="V74" i="13"/>
  <c r="S74" i="13"/>
  <c r="P74" i="13"/>
  <c r="M74" i="13"/>
  <c r="J74" i="13"/>
  <c r="F74" i="13"/>
  <c r="G74" i="13" s="1"/>
  <c r="E74" i="13"/>
  <c r="AP73" i="13"/>
  <c r="AQ73" i="13" s="1"/>
  <c r="AO73" i="13"/>
  <c r="AM73" i="13"/>
  <c r="AN73" i="13" s="1"/>
  <c r="AL73" i="13"/>
  <c r="AJ73" i="13"/>
  <c r="AK73" i="13" s="1"/>
  <c r="AI73" i="13"/>
  <c r="AG73" i="13"/>
  <c r="AH73" i="13" s="1"/>
  <c r="AF73" i="13"/>
  <c r="AD73" i="13"/>
  <c r="AE73" i="13" s="1"/>
  <c r="AC73" i="13"/>
  <c r="AA73" i="13"/>
  <c r="AB73" i="13" s="1"/>
  <c r="Z73" i="13"/>
  <c r="Y73" i="13"/>
  <c r="X73" i="13"/>
  <c r="W73" i="13"/>
  <c r="U73" i="13"/>
  <c r="V73" i="13" s="1"/>
  <c r="T73" i="13"/>
  <c r="R73" i="13"/>
  <c r="S73" i="13" s="1"/>
  <c r="Q73" i="13"/>
  <c r="O73" i="13"/>
  <c r="P73" i="13" s="1"/>
  <c r="N73" i="13"/>
  <c r="L73" i="13"/>
  <c r="K73" i="13"/>
  <c r="I73" i="13"/>
  <c r="J73" i="13" s="1"/>
  <c r="H73" i="13"/>
  <c r="AQ102" i="13"/>
  <c r="AN102" i="13"/>
  <c r="AK102" i="13"/>
  <c r="AH102" i="13"/>
  <c r="AE102" i="13"/>
  <c r="AB102" i="13"/>
  <c r="Y102" i="13"/>
  <c r="V102" i="13"/>
  <c r="S102" i="13"/>
  <c r="P102" i="13"/>
  <c r="M102" i="13"/>
  <c r="J102" i="13"/>
  <c r="F102" i="13"/>
  <c r="G102" i="13" s="1"/>
  <c r="E102" i="13"/>
  <c r="AQ101" i="13"/>
  <c r="AN101" i="13"/>
  <c r="AK101" i="13"/>
  <c r="AH101" i="13"/>
  <c r="AE101" i="13"/>
  <c r="AB101" i="13"/>
  <c r="Y101" i="13"/>
  <c r="V101" i="13"/>
  <c r="S101" i="13"/>
  <c r="P101" i="13"/>
  <c r="M101" i="13"/>
  <c r="J101" i="13"/>
  <c r="F101" i="13"/>
  <c r="G101" i="13" s="1"/>
  <c r="E101" i="13"/>
  <c r="AQ100" i="13"/>
  <c r="AN100" i="13"/>
  <c r="AK100" i="13"/>
  <c r="AH100" i="13"/>
  <c r="AE100" i="13"/>
  <c r="AB100" i="13"/>
  <c r="Y100" i="13"/>
  <c r="V100" i="13"/>
  <c r="S100" i="13"/>
  <c r="P100" i="13"/>
  <c r="M100" i="13"/>
  <c r="J100" i="13"/>
  <c r="F100" i="13"/>
  <c r="G100" i="13" s="1"/>
  <c r="E100" i="13"/>
  <c r="AQ99" i="13"/>
  <c r="AN99" i="13"/>
  <c r="AK99" i="13"/>
  <c r="AH99" i="13"/>
  <c r="AE99" i="13"/>
  <c r="AB99" i="13"/>
  <c r="Y99" i="13"/>
  <c r="V99" i="13"/>
  <c r="S99" i="13"/>
  <c r="P99" i="13"/>
  <c r="M99" i="13"/>
  <c r="J99" i="13"/>
  <c r="F99" i="13"/>
  <c r="G99" i="13" s="1"/>
  <c r="E99" i="13"/>
  <c r="AP98" i="13"/>
  <c r="AQ98" i="13" s="1"/>
  <c r="AO98" i="13"/>
  <c r="AM98" i="13"/>
  <c r="AN98" i="13" s="1"/>
  <c r="AL98" i="13"/>
  <c r="AJ98" i="13"/>
  <c r="AK98" i="13" s="1"/>
  <c r="AI98" i="13"/>
  <c r="AG98" i="13"/>
  <c r="AH98" i="13" s="1"/>
  <c r="AF98" i="13"/>
  <c r="AD98" i="13"/>
  <c r="AE98" i="13" s="1"/>
  <c r="AC98" i="13"/>
  <c r="AA98" i="13"/>
  <c r="AB98" i="13" s="1"/>
  <c r="Z98" i="13"/>
  <c r="X98" i="13"/>
  <c r="Y98" i="13" s="1"/>
  <c r="W98" i="13"/>
  <c r="U98" i="13"/>
  <c r="V98" i="13" s="1"/>
  <c r="T98" i="13"/>
  <c r="R98" i="13"/>
  <c r="S98" i="13" s="1"/>
  <c r="Q98" i="13"/>
  <c r="O98" i="13"/>
  <c r="P98" i="13" s="1"/>
  <c r="N98" i="13"/>
  <c r="L98" i="13"/>
  <c r="M98" i="13" s="1"/>
  <c r="K98" i="13"/>
  <c r="I98" i="13"/>
  <c r="J98" i="13" s="1"/>
  <c r="H98" i="13"/>
  <c r="AQ97" i="13"/>
  <c r="AN97" i="13"/>
  <c r="AK97" i="13"/>
  <c r="AH97" i="13"/>
  <c r="AE97" i="13"/>
  <c r="AB97" i="13"/>
  <c r="Y97" i="13"/>
  <c r="V97" i="13"/>
  <c r="S97" i="13"/>
  <c r="P97" i="13"/>
  <c r="M97" i="13"/>
  <c r="J97" i="13"/>
  <c r="F97" i="13"/>
  <c r="G97" i="13" s="1"/>
  <c r="E97" i="13"/>
  <c r="AQ96" i="13"/>
  <c r="AN96" i="13"/>
  <c r="AK96" i="13"/>
  <c r="AH96" i="13"/>
  <c r="AE96" i="13"/>
  <c r="AB96" i="13"/>
  <c r="Y96" i="13"/>
  <c r="V96" i="13"/>
  <c r="S96" i="13"/>
  <c r="P96" i="13"/>
  <c r="M96" i="13"/>
  <c r="J96" i="13"/>
  <c r="F96" i="13"/>
  <c r="G96" i="13" s="1"/>
  <c r="E96" i="13"/>
  <c r="AQ95" i="13"/>
  <c r="AN95" i="13"/>
  <c r="AK95" i="13"/>
  <c r="AH95" i="13"/>
  <c r="AE95" i="13"/>
  <c r="AB95" i="13"/>
  <c r="Y95" i="13"/>
  <c r="V95" i="13"/>
  <c r="S95" i="13"/>
  <c r="P95" i="13"/>
  <c r="M95" i="13"/>
  <c r="J95" i="13"/>
  <c r="F95" i="13"/>
  <c r="G95" i="13" s="1"/>
  <c r="E95" i="13"/>
  <c r="AQ94" i="13"/>
  <c r="AN94" i="13"/>
  <c r="AK94" i="13"/>
  <c r="AH94" i="13"/>
  <c r="AE94" i="13"/>
  <c r="AB94" i="13"/>
  <c r="Y94" i="13"/>
  <c r="V94" i="13"/>
  <c r="S94" i="13"/>
  <c r="P94" i="13"/>
  <c r="M94" i="13"/>
  <c r="J94" i="13"/>
  <c r="F94" i="13"/>
  <c r="G94" i="13" s="1"/>
  <c r="E94" i="13"/>
  <c r="AP93" i="13"/>
  <c r="AQ93" i="13" s="1"/>
  <c r="AO93" i="13"/>
  <c r="AM93" i="13"/>
  <c r="AN93" i="13" s="1"/>
  <c r="AL93" i="13"/>
  <c r="AJ93" i="13"/>
  <c r="AK93" i="13" s="1"/>
  <c r="AI93" i="13"/>
  <c r="AG93" i="13"/>
  <c r="AH93" i="13" s="1"/>
  <c r="AF93" i="13"/>
  <c r="AD93" i="13"/>
  <c r="AE93" i="13" s="1"/>
  <c r="AC93" i="13"/>
  <c r="AA93" i="13"/>
  <c r="AB93" i="13" s="1"/>
  <c r="Z93" i="13"/>
  <c r="X93" i="13"/>
  <c r="Y93" i="13" s="1"/>
  <c r="W93" i="13"/>
  <c r="U93" i="13"/>
  <c r="V93" i="13" s="1"/>
  <c r="T93" i="13"/>
  <c r="R93" i="13"/>
  <c r="S93" i="13" s="1"/>
  <c r="Q93" i="13"/>
  <c r="O93" i="13"/>
  <c r="P93" i="13" s="1"/>
  <c r="N93" i="13"/>
  <c r="L93" i="13"/>
  <c r="M93" i="13" s="1"/>
  <c r="K93" i="13"/>
  <c r="I93" i="13"/>
  <c r="J93" i="13" s="1"/>
  <c r="H93" i="13"/>
  <c r="AQ107" i="13"/>
  <c r="AN107" i="13"/>
  <c r="AK107" i="13"/>
  <c r="AH107" i="13"/>
  <c r="AE107" i="13"/>
  <c r="AB107" i="13"/>
  <c r="Y107" i="13"/>
  <c r="V107" i="13"/>
  <c r="S107" i="13"/>
  <c r="P107" i="13"/>
  <c r="M107" i="13"/>
  <c r="J107" i="13"/>
  <c r="F107" i="13"/>
  <c r="G107" i="13" s="1"/>
  <c r="E107" i="13"/>
  <c r="AQ106" i="13"/>
  <c r="AN106" i="13"/>
  <c r="AK106" i="13"/>
  <c r="AH106" i="13"/>
  <c r="AE106" i="13"/>
  <c r="AB106" i="13"/>
  <c r="Y106" i="13"/>
  <c r="V106" i="13"/>
  <c r="S106" i="13"/>
  <c r="P106" i="13"/>
  <c r="M106" i="13"/>
  <c r="J106" i="13"/>
  <c r="F106" i="13"/>
  <c r="G106" i="13" s="1"/>
  <c r="E106" i="13"/>
  <c r="AQ105" i="13"/>
  <c r="AN105" i="13"/>
  <c r="AK105" i="13"/>
  <c r="AH105" i="13"/>
  <c r="AE105" i="13"/>
  <c r="AB105" i="13"/>
  <c r="Y105" i="13"/>
  <c r="V105" i="13"/>
  <c r="S105" i="13"/>
  <c r="P105" i="13"/>
  <c r="M105" i="13"/>
  <c r="J105" i="13"/>
  <c r="F105" i="13"/>
  <c r="G105" i="13" s="1"/>
  <c r="E105" i="13"/>
  <c r="AQ104" i="13"/>
  <c r="AN104" i="13"/>
  <c r="AK104" i="13"/>
  <c r="AH104" i="13"/>
  <c r="AE104" i="13"/>
  <c r="AB104" i="13"/>
  <c r="Y104" i="13"/>
  <c r="V104" i="13"/>
  <c r="S104" i="13"/>
  <c r="P104" i="13"/>
  <c r="M104" i="13"/>
  <c r="J104" i="13"/>
  <c r="F104" i="13"/>
  <c r="G104" i="13" s="1"/>
  <c r="E104" i="13"/>
  <c r="AP103" i="13"/>
  <c r="AQ103" i="13" s="1"/>
  <c r="AO103" i="13"/>
  <c r="AM103" i="13"/>
  <c r="AN103" i="13" s="1"/>
  <c r="AL103" i="13"/>
  <c r="AJ103" i="13"/>
  <c r="AK103" i="13" s="1"/>
  <c r="AI103" i="13"/>
  <c r="AG103" i="13"/>
  <c r="AH103" i="13" s="1"/>
  <c r="AF103" i="13"/>
  <c r="AD103" i="13"/>
  <c r="AE103" i="13" s="1"/>
  <c r="AC103" i="13"/>
  <c r="AA103" i="13"/>
  <c r="AB103" i="13" s="1"/>
  <c r="Z103" i="13"/>
  <c r="X103" i="13"/>
  <c r="Y103" i="13" s="1"/>
  <c r="W103" i="13"/>
  <c r="U103" i="13"/>
  <c r="V103" i="13" s="1"/>
  <c r="T103" i="13"/>
  <c r="R103" i="13"/>
  <c r="S103" i="13" s="1"/>
  <c r="Q103" i="13"/>
  <c r="O103" i="13"/>
  <c r="P103" i="13" s="1"/>
  <c r="N103" i="13"/>
  <c r="L103" i="13"/>
  <c r="M103" i="13" s="1"/>
  <c r="K103" i="13"/>
  <c r="I103" i="13"/>
  <c r="J103" i="13" s="1"/>
  <c r="H103" i="13"/>
  <c r="K44" i="13"/>
  <c r="K28" i="13" s="1"/>
  <c r="K13" i="13" s="1"/>
  <c r="K357" i="13" s="1"/>
  <c r="L44" i="13"/>
  <c r="N44" i="13"/>
  <c r="N28" i="13" s="1"/>
  <c r="O44" i="13"/>
  <c r="O28" i="13" s="1"/>
  <c r="Q44" i="13"/>
  <c r="Q28" i="13" s="1"/>
  <c r="R44" i="13"/>
  <c r="T44" i="13"/>
  <c r="T28" i="13" s="1"/>
  <c r="U44" i="13"/>
  <c r="U28" i="13" s="1"/>
  <c r="W44" i="13"/>
  <c r="W28" i="13" s="1"/>
  <c r="X44" i="13"/>
  <c r="Z44" i="13"/>
  <c r="Z28" i="13" s="1"/>
  <c r="AA44" i="13"/>
  <c r="AA28" i="13" s="1"/>
  <c r="AC44" i="13"/>
  <c r="AC28" i="13" s="1"/>
  <c r="AC13" i="13" s="1"/>
  <c r="AC357" i="13" s="1"/>
  <c r="AD44" i="13"/>
  <c r="AF44" i="13"/>
  <c r="AF28" i="13" s="1"/>
  <c r="AF13" i="13" s="1"/>
  <c r="AG44" i="13"/>
  <c r="AG28" i="13" s="1"/>
  <c r="AI44" i="13"/>
  <c r="AI28" i="13" s="1"/>
  <c r="AJ44" i="13"/>
  <c r="AL44" i="13"/>
  <c r="AL28" i="13" s="1"/>
  <c r="AM44" i="13"/>
  <c r="AM28" i="13" s="1"/>
  <c r="AO44" i="13"/>
  <c r="AO28" i="13" s="1"/>
  <c r="AP44" i="13"/>
  <c r="K45" i="13"/>
  <c r="K29" i="13" s="1"/>
  <c r="L45" i="13"/>
  <c r="L29" i="13" s="1"/>
  <c r="N45" i="13"/>
  <c r="N29" i="13" s="1"/>
  <c r="O45" i="13"/>
  <c r="Q45" i="13"/>
  <c r="Q29" i="13" s="1"/>
  <c r="R45" i="13"/>
  <c r="T45" i="13"/>
  <c r="T29" i="13" s="1"/>
  <c r="U45" i="13"/>
  <c r="W45" i="13"/>
  <c r="W29" i="13" s="1"/>
  <c r="W14" i="13" s="1"/>
  <c r="W358" i="13" s="1"/>
  <c r="X45" i="13"/>
  <c r="X29" i="13" s="1"/>
  <c r="Z45" i="13"/>
  <c r="Z29" i="13" s="1"/>
  <c r="Z14" i="13" s="1"/>
  <c r="AA45" i="13"/>
  <c r="AC45" i="13"/>
  <c r="AC29" i="13" s="1"/>
  <c r="AD45" i="13"/>
  <c r="AD29" i="13" s="1"/>
  <c r="AF45" i="13"/>
  <c r="AF29" i="13" s="1"/>
  <c r="AG45" i="13"/>
  <c r="AI45" i="13"/>
  <c r="AI29" i="13" s="1"/>
  <c r="AI14" i="13" s="1"/>
  <c r="AI358" i="13" s="1"/>
  <c r="AJ45" i="13"/>
  <c r="AJ29" i="13" s="1"/>
  <c r="AL45" i="13"/>
  <c r="AL29" i="13" s="1"/>
  <c r="AM45" i="13"/>
  <c r="AO45" i="13"/>
  <c r="AO29" i="13" s="1"/>
  <c r="AO14" i="13" s="1"/>
  <c r="AP45" i="13"/>
  <c r="K46" i="13"/>
  <c r="K30" i="13" s="1"/>
  <c r="L46" i="13"/>
  <c r="N46" i="13"/>
  <c r="N30" i="13" s="1"/>
  <c r="O46" i="13"/>
  <c r="O30" i="13" s="1"/>
  <c r="Q46" i="13"/>
  <c r="Q30" i="13" s="1"/>
  <c r="R46" i="13"/>
  <c r="T46" i="13"/>
  <c r="T30" i="13" s="1"/>
  <c r="U46" i="13"/>
  <c r="U30" i="13" s="1"/>
  <c r="W46" i="13"/>
  <c r="W30" i="13" s="1"/>
  <c r="X46" i="13"/>
  <c r="Z46" i="13"/>
  <c r="Z30" i="13" s="1"/>
  <c r="AA46" i="13"/>
  <c r="AA30" i="13" s="1"/>
  <c r="AC46" i="13"/>
  <c r="AC30" i="13" s="1"/>
  <c r="AD46" i="13"/>
  <c r="AF46" i="13"/>
  <c r="AF30" i="13" s="1"/>
  <c r="AG46" i="13"/>
  <c r="AI46" i="13"/>
  <c r="AI30" i="13" s="1"/>
  <c r="AJ46" i="13"/>
  <c r="AL46" i="13"/>
  <c r="AL30" i="13" s="1"/>
  <c r="AM46" i="13"/>
  <c r="AM30" i="13" s="1"/>
  <c r="AO46" i="13"/>
  <c r="AO30" i="13" s="1"/>
  <c r="AP46" i="13"/>
  <c r="K47" i="13"/>
  <c r="K31" i="13" s="1"/>
  <c r="L47" i="13"/>
  <c r="L31" i="13" s="1"/>
  <c r="N47" i="13"/>
  <c r="N31" i="13" s="1"/>
  <c r="O47" i="13"/>
  <c r="Q47" i="13"/>
  <c r="Q31" i="13" s="1"/>
  <c r="Q16" i="13" s="1"/>
  <c r="Q360" i="13" s="1"/>
  <c r="R47" i="13"/>
  <c r="R31" i="13" s="1"/>
  <c r="T47" i="13"/>
  <c r="T31" i="13" s="1"/>
  <c r="T16" i="13" s="1"/>
  <c r="T360" i="13" s="1"/>
  <c r="U47" i="13"/>
  <c r="W47" i="13"/>
  <c r="W31" i="13" s="1"/>
  <c r="W16" i="13" s="1"/>
  <c r="W360" i="13" s="1"/>
  <c r="X47" i="13"/>
  <c r="Z47" i="13"/>
  <c r="Z31" i="13" s="1"/>
  <c r="AA47" i="13"/>
  <c r="AC47" i="13"/>
  <c r="AC31" i="13" s="1"/>
  <c r="AD47" i="13"/>
  <c r="AD31" i="13" s="1"/>
  <c r="AF47" i="13"/>
  <c r="AF31" i="13" s="1"/>
  <c r="AG47" i="13"/>
  <c r="AI47" i="13"/>
  <c r="AI31" i="13" s="1"/>
  <c r="AJ47" i="13"/>
  <c r="AJ31" i="13" s="1"/>
  <c r="AL47" i="13"/>
  <c r="AL31" i="13" s="1"/>
  <c r="AL16" i="13" s="1"/>
  <c r="AL360" i="13" s="1"/>
  <c r="AM47" i="13"/>
  <c r="AO47" i="13"/>
  <c r="AO31" i="13" s="1"/>
  <c r="AO16" i="13" s="1"/>
  <c r="AO360" i="13" s="1"/>
  <c r="AP47" i="13"/>
  <c r="AP31" i="13" s="1"/>
  <c r="I44" i="13"/>
  <c r="I28" i="13" s="1"/>
  <c r="I45" i="13"/>
  <c r="I46" i="13"/>
  <c r="I30" i="13" s="1"/>
  <c r="I47" i="13"/>
  <c r="I31" i="13" s="1"/>
  <c r="H45" i="13"/>
  <c r="H29" i="13" s="1"/>
  <c r="H46" i="13"/>
  <c r="H47" i="13"/>
  <c r="H31" i="13" s="1"/>
  <c r="H44" i="13"/>
  <c r="H28" i="13" s="1"/>
  <c r="AQ52" i="13"/>
  <c r="AN52" i="13"/>
  <c r="AK52" i="13"/>
  <c r="AH52" i="13"/>
  <c r="AE52" i="13"/>
  <c r="AB52" i="13"/>
  <c r="Y52" i="13"/>
  <c r="V52" i="13"/>
  <c r="S52" i="13"/>
  <c r="P52" i="13"/>
  <c r="M52" i="13"/>
  <c r="J52" i="13"/>
  <c r="F52" i="13"/>
  <c r="G52" i="13" s="1"/>
  <c r="E52" i="13"/>
  <c r="AQ51" i="13"/>
  <c r="AN51" i="13"/>
  <c r="AK51" i="13"/>
  <c r="AH51" i="13"/>
  <c r="AE51" i="13"/>
  <c r="AB51" i="13"/>
  <c r="Y51" i="13"/>
  <c r="V51" i="13"/>
  <c r="S51" i="13"/>
  <c r="P51" i="13"/>
  <c r="M51" i="13"/>
  <c r="J51" i="13"/>
  <c r="F51" i="13"/>
  <c r="G51" i="13" s="1"/>
  <c r="E51" i="13"/>
  <c r="AQ50" i="13"/>
  <c r="AN50" i="13"/>
  <c r="AK50" i="13"/>
  <c r="AH50" i="13"/>
  <c r="AE50" i="13"/>
  <c r="AB50" i="13"/>
  <c r="Y50" i="13"/>
  <c r="V50" i="13"/>
  <c r="S50" i="13"/>
  <c r="P50" i="13"/>
  <c r="M50" i="13"/>
  <c r="J50" i="13"/>
  <c r="F50" i="13"/>
  <c r="G50" i="13" s="1"/>
  <c r="E50" i="13"/>
  <c r="AQ49" i="13"/>
  <c r="AN49" i="13"/>
  <c r="AK49" i="13"/>
  <c r="AH49" i="13"/>
  <c r="AE49" i="13"/>
  <c r="AB49" i="13"/>
  <c r="Y49" i="13"/>
  <c r="V49" i="13"/>
  <c r="S49" i="13"/>
  <c r="P49" i="13"/>
  <c r="M49" i="13"/>
  <c r="J49" i="13"/>
  <c r="F49" i="13"/>
  <c r="G49" i="13" s="1"/>
  <c r="E49" i="13"/>
  <c r="AP48" i="13"/>
  <c r="AQ48" i="13" s="1"/>
  <c r="AO48" i="13"/>
  <c r="AM48" i="13"/>
  <c r="AN48" i="13" s="1"/>
  <c r="AL48" i="13"/>
  <c r="AJ48" i="13"/>
  <c r="AK48" i="13" s="1"/>
  <c r="AI48" i="13"/>
  <c r="AG48" i="13"/>
  <c r="AH48" i="13" s="1"/>
  <c r="AF48" i="13"/>
  <c r="AD48" i="13"/>
  <c r="AE48" i="13" s="1"/>
  <c r="AC48" i="13"/>
  <c r="AA48" i="13"/>
  <c r="AB48" i="13" s="1"/>
  <c r="Z48" i="13"/>
  <c r="X48" i="13"/>
  <c r="Y48" i="13" s="1"/>
  <c r="W48" i="13"/>
  <c r="U48" i="13"/>
  <c r="V48" i="13" s="1"/>
  <c r="T48" i="13"/>
  <c r="R48" i="13"/>
  <c r="S48" i="13" s="1"/>
  <c r="Q48" i="13"/>
  <c r="O48" i="13"/>
  <c r="P48" i="13" s="1"/>
  <c r="N48" i="13"/>
  <c r="L48" i="13"/>
  <c r="M48" i="13" s="1"/>
  <c r="K48" i="13"/>
  <c r="I48" i="13"/>
  <c r="H48" i="13"/>
  <c r="Z27" i="13" l="1"/>
  <c r="X31" i="13"/>
  <c r="H27" i="13"/>
  <c r="AG30" i="13"/>
  <c r="AH30" i="13" s="1"/>
  <c r="AA13" i="13"/>
  <c r="AA357" i="13" s="1"/>
  <c r="AB357" i="13" s="1"/>
  <c r="AL33" i="13"/>
  <c r="AL32" i="13" s="1"/>
  <c r="X28" i="13"/>
  <c r="I34" i="13"/>
  <c r="AP35" i="13"/>
  <c r="AQ35" i="13" s="1"/>
  <c r="W35" i="13"/>
  <c r="AL34" i="13"/>
  <c r="T34" i="13"/>
  <c r="AI33" i="13"/>
  <c r="Q33" i="13"/>
  <c r="AO35" i="13"/>
  <c r="M292" i="13"/>
  <c r="H30" i="13"/>
  <c r="AD30" i="13"/>
  <c r="AP28" i="13"/>
  <c r="Z358" i="13"/>
  <c r="I33" i="13"/>
  <c r="AM35" i="13"/>
  <c r="AN35" i="13" s="1"/>
  <c r="P33" i="13"/>
  <c r="J242" i="13"/>
  <c r="L30" i="13"/>
  <c r="AO27" i="13"/>
  <c r="W13" i="13"/>
  <c r="W27" i="13"/>
  <c r="AP29" i="13"/>
  <c r="AM27" i="13"/>
  <c r="AM13" i="13"/>
  <c r="AM357" i="13" s="1"/>
  <c r="AN357" i="13" s="1"/>
  <c r="T35" i="13"/>
  <c r="Q34" i="13"/>
  <c r="N33" i="13"/>
  <c r="AH31" i="13"/>
  <c r="AG31" i="13"/>
  <c r="AA29" i="13"/>
  <c r="K16" i="13"/>
  <c r="K360" i="13" s="1"/>
  <c r="AO358" i="13"/>
  <c r="T13" i="13"/>
  <c r="T27" i="13"/>
  <c r="AJ35" i="13"/>
  <c r="AK35" i="13" s="1"/>
  <c r="AG34" i="13"/>
  <c r="AH34" i="13" s="1"/>
  <c r="O34" i="13"/>
  <c r="P34" i="13" s="1"/>
  <c r="AD33" i="13"/>
  <c r="L33" i="13"/>
  <c r="U214" i="13"/>
  <c r="V214" i="13" s="1"/>
  <c r="AL226" i="13"/>
  <c r="K27" i="13"/>
  <c r="K14" i="13"/>
  <c r="O31" i="13"/>
  <c r="AC16" i="13"/>
  <c r="AC360" i="13" s="1"/>
  <c r="AL27" i="13"/>
  <c r="AL13" i="13"/>
  <c r="AL357" i="13" s="1"/>
  <c r="I29" i="13"/>
  <c r="I27" i="13" s="1"/>
  <c r="AA31" i="13"/>
  <c r="AP30" i="13"/>
  <c r="X30" i="13"/>
  <c r="AM29" i="13"/>
  <c r="U29" i="13"/>
  <c r="U14" i="13" s="1"/>
  <c r="U358" i="13" s="1"/>
  <c r="V358" i="13" s="1"/>
  <c r="AJ28" i="13"/>
  <c r="R28" i="13"/>
  <c r="AM36" i="13"/>
  <c r="AN36" i="13" s="1"/>
  <c r="Q35" i="13"/>
  <c r="AF34" i="13"/>
  <c r="AF32" i="13" s="1"/>
  <c r="N34" i="13"/>
  <c r="AC32" i="13"/>
  <c r="K32" i="13"/>
  <c r="Q213" i="13"/>
  <c r="I272" i="13"/>
  <c r="AL273" i="13"/>
  <c r="Q272" i="13"/>
  <c r="AL14" i="13"/>
  <c r="AL358" i="13" s="1"/>
  <c r="T14" i="13"/>
  <c r="T358" i="13" s="1"/>
  <c r="AI27" i="13"/>
  <c r="AI13" i="13"/>
  <c r="Q27" i="13"/>
  <c r="Q13" i="13"/>
  <c r="Q357" i="13" s="1"/>
  <c r="AB33" i="13"/>
  <c r="R29" i="13"/>
  <c r="AG27" i="13"/>
  <c r="O13" i="13"/>
  <c r="AC34" i="13"/>
  <c r="Z33" i="13"/>
  <c r="AI36" i="13"/>
  <c r="AI16" i="13" s="1"/>
  <c r="AI360" i="13" s="1"/>
  <c r="AD35" i="13"/>
  <c r="AE35" i="13" s="1"/>
  <c r="AF357" i="13"/>
  <c r="U31" i="13"/>
  <c r="U27" i="13" s="1"/>
  <c r="R30" i="13"/>
  <c r="S30" i="13" s="1"/>
  <c r="AD28" i="13"/>
  <c r="K35" i="13"/>
  <c r="AO33" i="13"/>
  <c r="AO32" i="13" s="1"/>
  <c r="W32" i="13"/>
  <c r="AC27" i="13"/>
  <c r="AC14" i="13"/>
  <c r="Q14" i="13"/>
  <c r="Q358" i="13" s="1"/>
  <c r="N27" i="13"/>
  <c r="N13" i="13"/>
  <c r="N357" i="13" s="1"/>
  <c r="AM31" i="13"/>
  <c r="AJ30" i="13"/>
  <c r="AG29" i="13"/>
  <c r="O29" i="13"/>
  <c r="L28" i="13"/>
  <c r="AF27" i="13"/>
  <c r="AF14" i="13"/>
  <c r="AF358" i="13" s="1"/>
  <c r="N14" i="13"/>
  <c r="N358" i="13" s="1"/>
  <c r="AF16" i="13"/>
  <c r="AF360" i="13" s="1"/>
  <c r="N16" i="13"/>
  <c r="AN33" i="13"/>
  <c r="AH244" i="13"/>
  <c r="AG229" i="13"/>
  <c r="AG35" i="13" s="1"/>
  <c r="AH35" i="13" s="1"/>
  <c r="P244" i="13"/>
  <c r="O229" i="13"/>
  <c r="O35" i="13" s="1"/>
  <c r="AE244" i="13"/>
  <c r="AD229" i="13"/>
  <c r="M244" i="13"/>
  <c r="L229" i="13"/>
  <c r="L35" i="13" s="1"/>
  <c r="M35" i="13" s="1"/>
  <c r="G290" i="13"/>
  <c r="AB244" i="13"/>
  <c r="AA229" i="13"/>
  <c r="AA35" i="13" s="1"/>
  <c r="AB35" i="13" s="1"/>
  <c r="AI275" i="13"/>
  <c r="Q275" i="13"/>
  <c r="AC273" i="13"/>
  <c r="X229" i="13"/>
  <c r="Y229" i="13" s="1"/>
  <c r="M73" i="13"/>
  <c r="P132" i="13"/>
  <c r="AN244" i="13"/>
  <c r="AM229" i="13"/>
  <c r="V244" i="13"/>
  <c r="U229" i="13"/>
  <c r="V229" i="13" s="1"/>
  <c r="S244" i="13"/>
  <c r="R229" i="13"/>
  <c r="R35" i="13" s="1"/>
  <c r="S35" i="13" s="1"/>
  <c r="E56" i="13"/>
  <c r="AI229" i="13"/>
  <c r="AI274" i="13" s="1"/>
  <c r="T274" i="13"/>
  <c r="G76" i="13"/>
  <c r="Q274" i="13"/>
  <c r="S31" i="13"/>
  <c r="AB30" i="13"/>
  <c r="M29" i="13"/>
  <c r="W274" i="13"/>
  <c r="W271" i="13" s="1"/>
  <c r="AF273" i="13"/>
  <c r="AN31" i="13"/>
  <c r="R227" i="13"/>
  <c r="S227" i="13" s="1"/>
  <c r="E302" i="13"/>
  <c r="AB277" i="13"/>
  <c r="AB31" i="13"/>
  <c r="AN245" i="13"/>
  <c r="F327" i="13"/>
  <c r="G327" i="13" s="1"/>
  <c r="AD211" i="13"/>
  <c r="AE211" i="13" s="1"/>
  <c r="K272" i="13"/>
  <c r="V243" i="13"/>
  <c r="U230" i="13"/>
  <c r="V230" i="13" s="1"/>
  <c r="W115" i="13"/>
  <c r="AO115" i="13"/>
  <c r="J56" i="13"/>
  <c r="U117" i="13"/>
  <c r="AQ46" i="13"/>
  <c r="AQ30" i="13"/>
  <c r="L116" i="13"/>
  <c r="AG115" i="13"/>
  <c r="AH29" i="13"/>
  <c r="AB45" i="13"/>
  <c r="AB29" i="13"/>
  <c r="AE44" i="13"/>
  <c r="S44" i="13"/>
  <c r="M44" i="13"/>
  <c r="M28" i="13"/>
  <c r="J55" i="13"/>
  <c r="AN57" i="13"/>
  <c r="AN26" i="13"/>
  <c r="AH57" i="13"/>
  <c r="AB57" i="13"/>
  <c r="V57" i="13"/>
  <c r="V26" i="13"/>
  <c r="P57" i="13"/>
  <c r="AQ56" i="13"/>
  <c r="AK56" i="13"/>
  <c r="AE56" i="13"/>
  <c r="Y56" i="13"/>
  <c r="S56" i="13"/>
  <c r="AN55" i="13"/>
  <c r="AH55" i="13"/>
  <c r="AH24" i="13"/>
  <c r="AB55" i="13"/>
  <c r="V55" i="13"/>
  <c r="V24" i="13"/>
  <c r="P55" i="13"/>
  <c r="AQ54" i="13"/>
  <c r="AK54" i="13"/>
  <c r="AE54" i="13"/>
  <c r="Y54" i="13"/>
  <c r="S54" i="13"/>
  <c r="M54" i="13"/>
  <c r="AL214" i="13"/>
  <c r="AF214" i="13"/>
  <c r="AD213" i="13"/>
  <c r="AE213" i="13" s="1"/>
  <c r="AL275" i="13"/>
  <c r="AF275" i="13"/>
  <c r="T275" i="13"/>
  <c r="AO274" i="13"/>
  <c r="AC274" i="13"/>
  <c r="AI272" i="13"/>
  <c r="K274" i="13"/>
  <c r="AE242" i="13"/>
  <c r="AJ230" i="13"/>
  <c r="AK230" i="13" s="1"/>
  <c r="R230" i="13"/>
  <c r="S230" i="13" s="1"/>
  <c r="E282" i="13"/>
  <c r="F307" i="13"/>
  <c r="G307" i="13" s="1"/>
  <c r="Z116" i="13"/>
  <c r="AI115" i="13"/>
  <c r="O117" i="13"/>
  <c r="P31" i="13"/>
  <c r="AK46" i="13"/>
  <c r="AD116" i="13"/>
  <c r="AE30" i="13"/>
  <c r="X116" i="13"/>
  <c r="O115" i="13"/>
  <c r="P29" i="13"/>
  <c r="AQ44" i="13"/>
  <c r="X114" i="13"/>
  <c r="Y28" i="13"/>
  <c r="I114" i="13"/>
  <c r="AL117" i="13"/>
  <c r="Z117" i="13"/>
  <c r="AO116" i="13"/>
  <c r="AI116" i="13"/>
  <c r="AC116" i="13"/>
  <c r="W116" i="13"/>
  <c r="Q116" i="13"/>
  <c r="K116" i="13"/>
  <c r="Z115" i="13"/>
  <c r="T115" i="13"/>
  <c r="N115" i="13"/>
  <c r="AC114" i="13"/>
  <c r="T226" i="13"/>
  <c r="N273" i="13"/>
  <c r="L230" i="13"/>
  <c r="M230" i="13" s="1"/>
  <c r="AM228" i="13"/>
  <c r="AN228" i="13" s="1"/>
  <c r="O228" i="13"/>
  <c r="P228" i="13" s="1"/>
  <c r="X227" i="13"/>
  <c r="Y227" i="13" s="1"/>
  <c r="E307" i="13"/>
  <c r="E312" i="13"/>
  <c r="E337" i="13"/>
  <c r="F337" i="13"/>
  <c r="G337" i="13" s="1"/>
  <c r="E327" i="13"/>
  <c r="E332" i="13"/>
  <c r="E322" i="13"/>
  <c r="F322" i="13"/>
  <c r="G322" i="13" s="1"/>
  <c r="AN277" i="13"/>
  <c r="P277" i="13"/>
  <c r="N116" i="13"/>
  <c r="AC115" i="13"/>
  <c r="Q115" i="13"/>
  <c r="H114" i="13"/>
  <c r="AP117" i="13"/>
  <c r="AQ31" i="13"/>
  <c r="AK47" i="13"/>
  <c r="AK31" i="13"/>
  <c r="AE47" i="13"/>
  <c r="AE31" i="13"/>
  <c r="M47" i="13"/>
  <c r="M31" i="13"/>
  <c r="AM116" i="13"/>
  <c r="AN30" i="13"/>
  <c r="V46" i="13"/>
  <c r="V30" i="13"/>
  <c r="P46" i="13"/>
  <c r="AJ115" i="13"/>
  <c r="AK29" i="13"/>
  <c r="AE45" i="13"/>
  <c r="AE29" i="13"/>
  <c r="X115" i="13"/>
  <c r="Y29" i="13"/>
  <c r="AN28" i="13"/>
  <c r="AN27" i="13"/>
  <c r="AH44" i="13"/>
  <c r="AB28" i="13"/>
  <c r="V44" i="13"/>
  <c r="P44" i="13"/>
  <c r="J57" i="13"/>
  <c r="AQ57" i="13"/>
  <c r="AK57" i="13"/>
  <c r="AK26" i="13"/>
  <c r="AE57" i="13"/>
  <c r="Y57" i="13"/>
  <c r="S57" i="13"/>
  <c r="S26" i="13"/>
  <c r="AN56" i="13"/>
  <c r="AH56" i="13"/>
  <c r="AB56" i="13"/>
  <c r="V56" i="13"/>
  <c r="P56" i="13"/>
  <c r="AQ55" i="13"/>
  <c r="AK55" i="13"/>
  <c r="AE55" i="13"/>
  <c r="Y55" i="13"/>
  <c r="S55" i="13"/>
  <c r="M55" i="13"/>
  <c r="AH54" i="13"/>
  <c r="V54" i="13"/>
  <c r="AC214" i="13"/>
  <c r="AM211" i="13"/>
  <c r="AC275" i="13"/>
  <c r="W275" i="13"/>
  <c r="AL274" i="13"/>
  <c r="AF274" i="13"/>
  <c r="AO273" i="13"/>
  <c r="W273" i="13"/>
  <c r="Q273" i="13"/>
  <c r="K273" i="13"/>
  <c r="AL272" i="13"/>
  <c r="AF272" i="13"/>
  <c r="Y244" i="13"/>
  <c r="AJ228" i="13"/>
  <c r="AK228" i="13" s="1"/>
  <c r="L228" i="13"/>
  <c r="M228" i="13" s="1"/>
  <c r="U227" i="13"/>
  <c r="V227" i="13" s="1"/>
  <c r="U275" i="13"/>
  <c r="F287" i="13"/>
  <c r="E297" i="13"/>
  <c r="F297" i="13"/>
  <c r="G297" i="13" s="1"/>
  <c r="M280" i="13"/>
  <c r="AQ277" i="13"/>
  <c r="AE277" i="13"/>
  <c r="S277" i="13"/>
  <c r="AN278" i="13"/>
  <c r="AB278" i="13"/>
  <c r="P278" i="13"/>
  <c r="AH277" i="13"/>
  <c r="V277" i="13"/>
  <c r="AK277" i="13"/>
  <c r="Y277" i="13"/>
  <c r="M277" i="13"/>
  <c r="E317" i="13"/>
  <c r="E292" i="13"/>
  <c r="E287" i="13"/>
  <c r="M322" i="13"/>
  <c r="F317" i="13"/>
  <c r="G317" i="13" s="1"/>
  <c r="P327" i="13"/>
  <c r="F332" i="13"/>
  <c r="G332" i="13" s="1"/>
  <c r="M337" i="13"/>
  <c r="F302" i="13"/>
  <c r="G302" i="13" s="1"/>
  <c r="F312" i="13"/>
  <c r="G312" i="13" s="1"/>
  <c r="M297" i="13"/>
  <c r="J244" i="13"/>
  <c r="F292" i="13"/>
  <c r="M287" i="13"/>
  <c r="N274" i="13"/>
  <c r="Z272" i="13"/>
  <c r="Y243" i="13"/>
  <c r="X228" i="13"/>
  <c r="Y24" i="13" s="1"/>
  <c r="AO226" i="13"/>
  <c r="AO272" i="13"/>
  <c r="AE227" i="13"/>
  <c r="AD272" i="13"/>
  <c r="L272" i="13"/>
  <c r="P245" i="13"/>
  <c r="O230" i="13"/>
  <c r="P230" i="13" s="1"/>
  <c r="AQ244" i="13"/>
  <c r="AQ229" i="13"/>
  <c r="AK244" i="13"/>
  <c r="AK229" i="13"/>
  <c r="AC226" i="13"/>
  <c r="W226" i="13"/>
  <c r="E227" i="13"/>
  <c r="AP227" i="13"/>
  <c r="AQ227" i="13" s="1"/>
  <c r="Z273" i="13"/>
  <c r="T273" i="13"/>
  <c r="Q271" i="13"/>
  <c r="AQ245" i="13"/>
  <c r="AP230" i="13"/>
  <c r="AQ230" i="13" s="1"/>
  <c r="Z241" i="13"/>
  <c r="Z230" i="13"/>
  <c r="N226" i="13"/>
  <c r="K226" i="13"/>
  <c r="K170" i="13"/>
  <c r="AF226" i="13"/>
  <c r="AK242" i="13"/>
  <c r="AJ227" i="13"/>
  <c r="AJ226" i="13" s="1"/>
  <c r="AK226" i="13" s="1"/>
  <c r="F242" i="13"/>
  <c r="G242" i="13" s="1"/>
  <c r="AD228" i="13"/>
  <c r="AE228" i="13" s="1"/>
  <c r="AL116" i="13"/>
  <c r="AF116" i="13"/>
  <c r="L213" i="13"/>
  <c r="M213" i="13" s="1"/>
  <c r="H275" i="13"/>
  <c r="AH243" i="13"/>
  <c r="M242" i="13"/>
  <c r="AG230" i="13"/>
  <c r="AH230" i="13" s="1"/>
  <c r="AA230" i="13"/>
  <c r="AB230" i="13" s="1"/>
  <c r="AH229" i="13"/>
  <c r="S229" i="13"/>
  <c r="M229" i="13"/>
  <c r="R228" i="13"/>
  <c r="R34" i="13" s="1"/>
  <c r="S34" i="13" s="1"/>
  <c r="AM275" i="13"/>
  <c r="X274" i="13"/>
  <c r="AG273" i="13"/>
  <c r="AM272" i="13"/>
  <c r="X272" i="13"/>
  <c r="AL213" i="13"/>
  <c r="T213" i="13"/>
  <c r="N213" i="13"/>
  <c r="AI212" i="13"/>
  <c r="AC212" i="13"/>
  <c r="W212" i="13"/>
  <c r="N216" i="13"/>
  <c r="AB229" i="13"/>
  <c r="AI226" i="13"/>
  <c r="R275" i="13"/>
  <c r="N275" i="13"/>
  <c r="U273" i="13"/>
  <c r="AA272" i="13"/>
  <c r="AD230" i="13"/>
  <c r="AE26" i="13" s="1"/>
  <c r="X230" i="13"/>
  <c r="Y230" i="13" s="1"/>
  <c r="AP228" i="13"/>
  <c r="AQ228" i="13" s="1"/>
  <c r="AA228" i="13"/>
  <c r="AB228" i="13" s="1"/>
  <c r="AG227" i="13"/>
  <c r="AH227" i="13" s="1"/>
  <c r="AJ275" i="13"/>
  <c r="L275" i="13"/>
  <c r="AJ274" i="13"/>
  <c r="AP272" i="13"/>
  <c r="U272" i="13"/>
  <c r="O272" i="13"/>
  <c r="J229" i="13"/>
  <c r="I274" i="13"/>
  <c r="H273" i="13"/>
  <c r="E228" i="13"/>
  <c r="E230" i="13"/>
  <c r="I230" i="13"/>
  <c r="I36" i="13" s="1"/>
  <c r="I16" i="13" s="1"/>
  <c r="I360" i="13" s="1"/>
  <c r="F282" i="13"/>
  <c r="G282" i="13" s="1"/>
  <c r="H241" i="13"/>
  <c r="I241" i="13"/>
  <c r="J241" i="13" s="1"/>
  <c r="H274" i="13"/>
  <c r="I228" i="13"/>
  <c r="AN227" i="13"/>
  <c r="AB227" i="13"/>
  <c r="P227" i="13"/>
  <c r="U226" i="13"/>
  <c r="V226" i="13" s="1"/>
  <c r="Q226" i="13"/>
  <c r="X226" i="13"/>
  <c r="Y226" i="13" s="1"/>
  <c r="L226" i="13"/>
  <c r="M226" i="13" s="1"/>
  <c r="H272" i="13"/>
  <c r="T241" i="13"/>
  <c r="AC241" i="13"/>
  <c r="AO117" i="13"/>
  <c r="P45" i="13"/>
  <c r="AF114" i="13"/>
  <c r="Q212" i="13"/>
  <c r="AL211" i="13"/>
  <c r="AA241" i="13"/>
  <c r="AB241" i="13" s="1"/>
  <c r="W241" i="13"/>
  <c r="E242" i="13"/>
  <c r="AM117" i="13"/>
  <c r="AG117" i="13"/>
  <c r="AC117" i="13"/>
  <c r="W117" i="13"/>
  <c r="Q117" i="13"/>
  <c r="K117" i="13"/>
  <c r="AA116" i="13"/>
  <c r="Y44" i="13"/>
  <c r="T114" i="13"/>
  <c r="AI214" i="13"/>
  <c r="AI213" i="13"/>
  <c r="O212" i="13"/>
  <c r="P212" i="13" s="1"/>
  <c r="AF211" i="13"/>
  <c r="T211" i="13"/>
  <c r="N211" i="13"/>
  <c r="M198" i="13"/>
  <c r="J243" i="13"/>
  <c r="F251" i="13"/>
  <c r="G251" i="13" s="1"/>
  <c r="AL241" i="13"/>
  <c r="E245" i="13"/>
  <c r="AF241" i="13"/>
  <c r="O241" i="13"/>
  <c r="P241" i="13" s="1"/>
  <c r="K241" i="13"/>
  <c r="Q214" i="13"/>
  <c r="K214" i="13"/>
  <c r="F244" i="13"/>
  <c r="G244" i="13" s="1"/>
  <c r="AM241" i="13"/>
  <c r="AN241" i="13" s="1"/>
  <c r="AI241" i="13"/>
  <c r="E251" i="13"/>
  <c r="AO241" i="13"/>
  <c r="AP241" i="13"/>
  <c r="AQ241" i="13" s="1"/>
  <c r="AD241" i="13"/>
  <c r="AE241" i="13" s="1"/>
  <c r="R241" i="13"/>
  <c r="S241" i="13" s="1"/>
  <c r="N241" i="13"/>
  <c r="E244" i="13"/>
  <c r="F243" i="13"/>
  <c r="G243" i="13" s="1"/>
  <c r="AN242" i="13"/>
  <c r="AB242" i="13"/>
  <c r="P242" i="13"/>
  <c r="AG241" i="13"/>
  <c r="AH241" i="13" s="1"/>
  <c r="U241" i="13"/>
  <c r="V241" i="13" s="1"/>
  <c r="Q241" i="13"/>
  <c r="E243" i="13"/>
  <c r="AJ241" i="13"/>
  <c r="AK241" i="13" s="1"/>
  <c r="X241" i="13"/>
  <c r="Y241" i="13" s="1"/>
  <c r="L241" i="13"/>
  <c r="M241" i="13" s="1"/>
  <c r="F245" i="13"/>
  <c r="G245" i="13" s="1"/>
  <c r="AI170" i="13"/>
  <c r="V47" i="13"/>
  <c r="V174" i="13"/>
  <c r="AA212" i="13"/>
  <c r="AB212" i="13" s="1"/>
  <c r="P172" i="13"/>
  <c r="K212" i="13"/>
  <c r="N195" i="13"/>
  <c r="AF195" i="13"/>
  <c r="O195" i="13"/>
  <c r="P195" i="13" s="1"/>
  <c r="K195" i="13"/>
  <c r="O216" i="13"/>
  <c r="P216" i="13" s="1"/>
  <c r="E231" i="13"/>
  <c r="Z214" i="13"/>
  <c r="AF213" i="13"/>
  <c r="K213" i="13"/>
  <c r="AC213" i="13"/>
  <c r="N212" i="13"/>
  <c r="AD212" i="13"/>
  <c r="AE212" i="13" s="1"/>
  <c r="E246" i="13"/>
  <c r="AE46" i="13"/>
  <c r="AK45" i="13"/>
  <c r="M83" i="13"/>
  <c r="T129" i="13"/>
  <c r="W144" i="13"/>
  <c r="F190" i="13"/>
  <c r="G190" i="13" s="1"/>
  <c r="AO214" i="13"/>
  <c r="T214" i="13"/>
  <c r="AP213" i="13"/>
  <c r="AQ213" i="13" s="1"/>
  <c r="AE173" i="13"/>
  <c r="Z213" i="13"/>
  <c r="L211" i="13"/>
  <c r="M211" i="13" s="1"/>
  <c r="AL195" i="13"/>
  <c r="W213" i="13"/>
  <c r="AJ213" i="13"/>
  <c r="AK213" i="13" s="1"/>
  <c r="AI216" i="13"/>
  <c r="M251" i="13"/>
  <c r="F246" i="13"/>
  <c r="G246" i="13" s="1"/>
  <c r="F231" i="13"/>
  <c r="G231" i="13" s="1"/>
  <c r="AN132" i="13"/>
  <c r="Y130" i="13"/>
  <c r="E145" i="13"/>
  <c r="V148" i="13"/>
  <c r="AN146" i="13"/>
  <c r="R117" i="13"/>
  <c r="S47" i="13"/>
  <c r="AG114" i="13"/>
  <c r="K144" i="13"/>
  <c r="AH132" i="13"/>
  <c r="AA117" i="13"/>
  <c r="AB47" i="13"/>
  <c r="AM115" i="13"/>
  <c r="AN45" i="13"/>
  <c r="AE148" i="13"/>
  <c r="AE147" i="13"/>
  <c r="P146" i="13"/>
  <c r="AQ145" i="13"/>
  <c r="Z144" i="13"/>
  <c r="V145" i="13"/>
  <c r="O144" i="13"/>
  <c r="P144" i="13" s="1"/>
  <c r="AN148" i="13"/>
  <c r="T144" i="13"/>
  <c r="O214" i="13"/>
  <c r="P214" i="13" s="1"/>
  <c r="P174" i="13"/>
  <c r="AB173" i="13"/>
  <c r="AA213" i="13"/>
  <c r="AB213" i="13" s="1"/>
  <c r="AL170" i="13"/>
  <c r="AL212" i="13"/>
  <c r="AF170" i="13"/>
  <c r="AF212" i="13"/>
  <c r="AH171" i="13"/>
  <c r="AG211" i="13"/>
  <c r="AH211" i="13" s="1"/>
  <c r="AA170" i="13"/>
  <c r="AB170" i="13" s="1"/>
  <c r="AA211" i="13"/>
  <c r="AB211" i="13" s="1"/>
  <c r="V171" i="13"/>
  <c r="U211" i="13"/>
  <c r="V211" i="13" s="1"/>
  <c r="O170" i="13"/>
  <c r="R213" i="13"/>
  <c r="S213" i="13" s="1"/>
  <c r="S198" i="13"/>
  <c r="AJ211" i="13"/>
  <c r="AK211" i="13" s="1"/>
  <c r="AK196" i="13"/>
  <c r="L216" i="13"/>
  <c r="M216" i="13" s="1"/>
  <c r="M217" i="13"/>
  <c r="E48" i="13"/>
  <c r="AN47" i="13"/>
  <c r="AI117" i="13"/>
  <c r="AD117" i="13"/>
  <c r="AN46" i="13"/>
  <c r="Y46" i="13"/>
  <c r="T116" i="13"/>
  <c r="O116" i="13"/>
  <c r="AL115" i="13"/>
  <c r="F58" i="13"/>
  <c r="G58" i="13" s="1"/>
  <c r="Z53" i="13"/>
  <c r="O53" i="13"/>
  <c r="P53" i="13" s="1"/>
  <c r="K53" i="13"/>
  <c r="X144" i="13"/>
  <c r="Y144" i="13" s="1"/>
  <c r="S146" i="13"/>
  <c r="AE145" i="13"/>
  <c r="N144" i="13"/>
  <c r="E190" i="13"/>
  <c r="F175" i="13"/>
  <c r="G175" i="13" s="1"/>
  <c r="AM214" i="13"/>
  <c r="AN214" i="13" s="1"/>
  <c r="AN174" i="13"/>
  <c r="Y174" i="13"/>
  <c r="X214" i="13"/>
  <c r="Y214" i="13" s="1"/>
  <c r="N170" i="13"/>
  <c r="N214" i="13"/>
  <c r="P173" i="13"/>
  <c r="O213" i="13"/>
  <c r="P213" i="13" s="1"/>
  <c r="AQ172" i="13"/>
  <c r="AP212" i="13"/>
  <c r="AQ212" i="13" s="1"/>
  <c r="AK172" i="13"/>
  <c r="AJ212" i="13"/>
  <c r="AK212" i="13" s="1"/>
  <c r="Z170" i="13"/>
  <c r="T170" i="13"/>
  <c r="T212" i="13"/>
  <c r="AQ171" i="13"/>
  <c r="AP211" i="13"/>
  <c r="AQ211" i="13" s="1"/>
  <c r="Z211" i="13"/>
  <c r="E200" i="13"/>
  <c r="F200" i="13"/>
  <c r="G200" i="13" s="1"/>
  <c r="AO195" i="13"/>
  <c r="AO211" i="13"/>
  <c r="AJ214" i="13"/>
  <c r="AK214" i="13" s="1"/>
  <c r="Z212" i="13"/>
  <c r="Q216" i="13"/>
  <c r="AF115" i="13"/>
  <c r="L114" i="13"/>
  <c r="E55" i="13"/>
  <c r="M56" i="13"/>
  <c r="E131" i="13"/>
  <c r="F130" i="13"/>
  <c r="G130" i="13" s="1"/>
  <c r="AH131" i="13"/>
  <c r="Q129" i="13"/>
  <c r="E149" i="13"/>
  <c r="F149" i="13"/>
  <c r="G149" i="13" s="1"/>
  <c r="AB148" i="13"/>
  <c r="S148" i="13"/>
  <c r="AB147" i="13"/>
  <c r="AF144" i="13"/>
  <c r="AM144" i="13"/>
  <c r="AN144" i="13" s="1"/>
  <c r="AI144" i="13"/>
  <c r="AC144" i="13"/>
  <c r="E175" i="13"/>
  <c r="E172" i="13"/>
  <c r="I211" i="13"/>
  <c r="F171" i="13"/>
  <c r="G171" i="13" s="1"/>
  <c r="AG214" i="13"/>
  <c r="AH214" i="13" s="1"/>
  <c r="AB174" i="13"/>
  <c r="W214" i="13"/>
  <c r="S174" i="13"/>
  <c r="R214" i="13"/>
  <c r="S214" i="13" s="1"/>
  <c r="Y173" i="13"/>
  <c r="X213" i="13"/>
  <c r="Y213" i="13" s="1"/>
  <c r="AO212" i="13"/>
  <c r="X211" i="13"/>
  <c r="Y211" i="13" s="1"/>
  <c r="Y171" i="13"/>
  <c r="S171" i="13"/>
  <c r="R211" i="13"/>
  <c r="S211" i="13" s="1"/>
  <c r="M171" i="13"/>
  <c r="L214" i="13"/>
  <c r="M214" i="13" s="1"/>
  <c r="U212" i="13"/>
  <c r="V212" i="13" s="1"/>
  <c r="AI211" i="13"/>
  <c r="O211" i="13"/>
  <c r="P211" i="13" s="1"/>
  <c r="AA115" i="13"/>
  <c r="K115" i="13"/>
  <c r="AF43" i="13"/>
  <c r="N117" i="13"/>
  <c r="AP116" i="13"/>
  <c r="AM53" i="13"/>
  <c r="AN53" i="13" s="1"/>
  <c r="E146" i="13"/>
  <c r="AJ144" i="13"/>
  <c r="AK144" i="13" s="1"/>
  <c r="AL144" i="13"/>
  <c r="AA144" i="13"/>
  <c r="AB144" i="13" s="1"/>
  <c r="Q144" i="13"/>
  <c r="AQ174" i="13"/>
  <c r="AP214" i="13"/>
  <c r="AQ214" i="13" s="1"/>
  <c r="AM212" i="13"/>
  <c r="AN212" i="13" s="1"/>
  <c r="AN172" i="13"/>
  <c r="AH172" i="13"/>
  <c r="AG212" i="13"/>
  <c r="AH212" i="13" s="1"/>
  <c r="AB172" i="13"/>
  <c r="M172" i="13"/>
  <c r="L212" i="13"/>
  <c r="M212" i="13" s="1"/>
  <c r="AM170" i="13"/>
  <c r="AN170" i="13" s="1"/>
  <c r="AC170" i="13"/>
  <c r="AC211" i="13"/>
  <c r="AC210" i="13" s="1"/>
  <c r="W170" i="13"/>
  <c r="W211" i="13"/>
  <c r="Q170" i="13"/>
  <c r="Q211" i="13"/>
  <c r="U213" i="13"/>
  <c r="V213" i="13" s="1"/>
  <c r="K211" i="13"/>
  <c r="Z216" i="13"/>
  <c r="E185" i="13"/>
  <c r="F185" i="13"/>
  <c r="G185" i="13" s="1"/>
  <c r="AO170" i="13"/>
  <c r="AM195" i="13"/>
  <c r="AN195" i="13" s="1"/>
  <c r="AI195" i="13"/>
  <c r="AD214" i="13"/>
  <c r="AE214" i="13" s="1"/>
  <c r="AM213" i="13"/>
  <c r="AN213" i="13" s="1"/>
  <c r="X212" i="13"/>
  <c r="Y212" i="13" s="1"/>
  <c r="E221" i="13"/>
  <c r="F221" i="13"/>
  <c r="G221" i="13" s="1"/>
  <c r="AM216" i="13"/>
  <c r="AN216" i="13" s="1"/>
  <c r="AF216" i="13"/>
  <c r="Z195" i="13"/>
  <c r="T195" i="13"/>
  <c r="AC195" i="13"/>
  <c r="AG213" i="13"/>
  <c r="AH213" i="13" s="1"/>
  <c r="R212" i="13"/>
  <c r="S212" i="13" s="1"/>
  <c r="AL216" i="13"/>
  <c r="W216" i="13"/>
  <c r="AO216" i="13"/>
  <c r="AJ216" i="13"/>
  <c r="AK216" i="13" s="1"/>
  <c r="T216" i="13"/>
  <c r="E256" i="13"/>
  <c r="F256" i="13"/>
  <c r="G256" i="13" s="1"/>
  <c r="E236" i="13"/>
  <c r="AA195" i="13"/>
  <c r="AB195" i="13" s="1"/>
  <c r="W195" i="13"/>
  <c r="Q195" i="13"/>
  <c r="AA216" i="13"/>
  <c r="AB216" i="13" s="1"/>
  <c r="K216" i="13"/>
  <c r="AC216" i="13"/>
  <c r="X216" i="13"/>
  <c r="Y216" i="13" s="1"/>
  <c r="H213" i="13"/>
  <c r="I214" i="13"/>
  <c r="H214" i="13"/>
  <c r="F236" i="13"/>
  <c r="G236" i="13" s="1"/>
  <c r="E199" i="13"/>
  <c r="M256" i="13"/>
  <c r="I213" i="13"/>
  <c r="AP216" i="13"/>
  <c r="AQ216" i="13" s="1"/>
  <c r="AD216" i="13"/>
  <c r="AE216" i="13" s="1"/>
  <c r="AG216" i="13"/>
  <c r="AH216" i="13" s="1"/>
  <c r="U216" i="13"/>
  <c r="V216" i="13" s="1"/>
  <c r="R216" i="13"/>
  <c r="S216" i="13" s="1"/>
  <c r="AN219" i="13"/>
  <c r="AB219" i="13"/>
  <c r="P219" i="13"/>
  <c r="I212" i="13"/>
  <c r="M221" i="13"/>
  <c r="H212" i="13"/>
  <c r="AN211" i="13"/>
  <c r="AP195" i="13"/>
  <c r="AQ195" i="13" s="1"/>
  <c r="AD195" i="13"/>
  <c r="AE195" i="13" s="1"/>
  <c r="R195" i="13"/>
  <c r="S195" i="13" s="1"/>
  <c r="F196" i="13"/>
  <c r="G196" i="13" s="1"/>
  <c r="E198" i="13"/>
  <c r="F197" i="13"/>
  <c r="G197" i="13" s="1"/>
  <c r="AN196" i="13"/>
  <c r="AB196" i="13"/>
  <c r="P196" i="13"/>
  <c r="AG195" i="13"/>
  <c r="AH195" i="13" s="1"/>
  <c r="U195" i="13"/>
  <c r="V195" i="13" s="1"/>
  <c r="E197" i="13"/>
  <c r="AJ195" i="13"/>
  <c r="AK195" i="13" s="1"/>
  <c r="X195" i="13"/>
  <c r="Y195" i="13" s="1"/>
  <c r="L195" i="13"/>
  <c r="M195" i="13" s="1"/>
  <c r="F198" i="13"/>
  <c r="G198" i="13" s="1"/>
  <c r="E196" i="13"/>
  <c r="F199" i="13"/>
  <c r="G199" i="13" s="1"/>
  <c r="I195" i="13"/>
  <c r="J195" i="13" s="1"/>
  <c r="J197" i="13"/>
  <c r="H195" i="13"/>
  <c r="M200" i="13"/>
  <c r="H170" i="13"/>
  <c r="F56" i="13"/>
  <c r="G56" i="13" s="1"/>
  <c r="E174" i="13"/>
  <c r="AP170" i="13"/>
  <c r="AQ170" i="13" s="1"/>
  <c r="AD170" i="13"/>
  <c r="AE170" i="13" s="1"/>
  <c r="R170" i="13"/>
  <c r="S170" i="13" s="1"/>
  <c r="E171" i="13"/>
  <c r="F173" i="13"/>
  <c r="E173" i="13"/>
  <c r="AN171" i="13"/>
  <c r="AB171" i="13"/>
  <c r="P171" i="13"/>
  <c r="AG170" i="13"/>
  <c r="AH170" i="13" s="1"/>
  <c r="U170" i="13"/>
  <c r="V170" i="13" s="1"/>
  <c r="AJ170" i="13"/>
  <c r="AK170" i="13" s="1"/>
  <c r="X170" i="13"/>
  <c r="Y170" i="13" s="1"/>
  <c r="L170" i="13"/>
  <c r="M170" i="13" s="1"/>
  <c r="F174" i="13"/>
  <c r="G174" i="13" s="1"/>
  <c r="I170" i="13"/>
  <c r="J170" i="13" s="1"/>
  <c r="F172" i="13"/>
  <c r="G172" i="13" s="1"/>
  <c r="J174" i="13"/>
  <c r="M185" i="13"/>
  <c r="F147" i="13"/>
  <c r="G147" i="13" s="1"/>
  <c r="E148" i="13"/>
  <c r="M175" i="13"/>
  <c r="M190" i="13"/>
  <c r="G137" i="13"/>
  <c r="AO144" i="13"/>
  <c r="E147" i="13"/>
  <c r="AP144" i="13"/>
  <c r="AQ144" i="13" s="1"/>
  <c r="AD144" i="13"/>
  <c r="AE144" i="13" s="1"/>
  <c r="R144" i="13"/>
  <c r="S144" i="13" s="1"/>
  <c r="F148" i="13"/>
  <c r="G148" i="13" s="1"/>
  <c r="AN145" i="13"/>
  <c r="AB145" i="13"/>
  <c r="P145" i="13"/>
  <c r="AG144" i="13"/>
  <c r="AH144" i="13" s="1"/>
  <c r="U144" i="13"/>
  <c r="V144" i="13" s="1"/>
  <c r="L144" i="13"/>
  <c r="M144" i="13" s="1"/>
  <c r="F145" i="13"/>
  <c r="G145" i="13" s="1"/>
  <c r="I144" i="13"/>
  <c r="J144" i="13" s="1"/>
  <c r="F146" i="13"/>
  <c r="G146" i="13" s="1"/>
  <c r="H144" i="13"/>
  <c r="M149" i="13"/>
  <c r="L115" i="13"/>
  <c r="M45" i="13"/>
  <c r="AO43" i="13"/>
  <c r="AO114" i="13"/>
  <c r="AI43" i="13"/>
  <c r="AI114" i="13"/>
  <c r="Z43" i="13"/>
  <c r="Z114" i="13"/>
  <c r="R43" i="13"/>
  <c r="S43" i="13" s="1"/>
  <c r="R114" i="13"/>
  <c r="E73" i="13"/>
  <c r="U116" i="13"/>
  <c r="AC113" i="13"/>
  <c r="U129" i="13"/>
  <c r="V129" i="13" s="1"/>
  <c r="V130" i="13"/>
  <c r="F48" i="13"/>
  <c r="G48" i="13" s="1"/>
  <c r="AH46" i="13"/>
  <c r="AG116" i="13"/>
  <c r="U115" i="13"/>
  <c r="V45" i="13"/>
  <c r="AN44" i="13"/>
  <c r="AM114" i="13"/>
  <c r="AD43" i="13"/>
  <c r="AE43" i="13" s="1"/>
  <c r="AD114" i="13"/>
  <c r="U43" i="13"/>
  <c r="V43" i="13" s="1"/>
  <c r="U114" i="13"/>
  <c r="Q43" i="13"/>
  <c r="Q114" i="13"/>
  <c r="E98" i="13"/>
  <c r="E88" i="13"/>
  <c r="F88" i="13"/>
  <c r="G88" i="13" s="1"/>
  <c r="AJ116" i="13"/>
  <c r="AD129" i="13"/>
  <c r="AE129" i="13" s="1"/>
  <c r="AE130" i="13"/>
  <c r="AQ47" i="13"/>
  <c r="AH47" i="13"/>
  <c r="AB46" i="13"/>
  <c r="R116" i="13"/>
  <c r="S46" i="13"/>
  <c r="AQ45" i="13"/>
  <c r="AP115" i="13"/>
  <c r="AH45" i="13"/>
  <c r="Y45" i="13"/>
  <c r="AL43" i="13"/>
  <c r="F103" i="13"/>
  <c r="G103" i="13" s="1"/>
  <c r="AI53" i="13"/>
  <c r="AJ117" i="13"/>
  <c r="AL114" i="13"/>
  <c r="Y47" i="13"/>
  <c r="X117" i="13"/>
  <c r="T43" i="13"/>
  <c r="T117" i="13"/>
  <c r="P47" i="13"/>
  <c r="M46" i="13"/>
  <c r="S45" i="13"/>
  <c r="R115" i="13"/>
  <c r="AJ114" i="13"/>
  <c r="AK44" i="13"/>
  <c r="AB44" i="13"/>
  <c r="AA114" i="13"/>
  <c r="W43" i="13"/>
  <c r="W114" i="13"/>
  <c r="N43" i="13"/>
  <c r="F78" i="13"/>
  <c r="G78" i="13" s="1"/>
  <c r="H117" i="13"/>
  <c r="E57" i="13"/>
  <c r="I116" i="13"/>
  <c r="AF117" i="13"/>
  <c r="L117" i="13"/>
  <c r="N114" i="13"/>
  <c r="L129" i="13"/>
  <c r="M132" i="13"/>
  <c r="AL129" i="13"/>
  <c r="AP43" i="13"/>
  <c r="AQ43" i="13" s="1"/>
  <c r="AG43" i="13"/>
  <c r="AH43" i="13" s="1"/>
  <c r="AC43" i="13"/>
  <c r="K43" i="13"/>
  <c r="E93" i="13"/>
  <c r="E58" i="13"/>
  <c r="E68" i="13"/>
  <c r="F68" i="13"/>
  <c r="G68" i="13" s="1"/>
  <c r="H116" i="13"/>
  <c r="T53" i="13"/>
  <c r="AC53" i="13"/>
  <c r="AP114" i="13"/>
  <c r="F131" i="13"/>
  <c r="G131" i="13" s="1"/>
  <c r="AF129" i="13"/>
  <c r="X129" i="13"/>
  <c r="Y129" i="13" s="1"/>
  <c r="AP129" i="13"/>
  <c r="AQ129" i="13" s="1"/>
  <c r="AG129" i="13"/>
  <c r="AH129" i="13" s="1"/>
  <c r="AC129" i="13"/>
  <c r="O129" i="13"/>
  <c r="K129" i="13"/>
  <c r="F154" i="13"/>
  <c r="G154" i="13" s="1"/>
  <c r="H115" i="13"/>
  <c r="AL53" i="13"/>
  <c r="N53" i="13"/>
  <c r="AA53" i="13"/>
  <c r="AB53" i="13" s="1"/>
  <c r="W53" i="13"/>
  <c r="E134" i="13"/>
  <c r="F134" i="13"/>
  <c r="AJ129" i="13"/>
  <c r="AK129" i="13" s="1"/>
  <c r="AA129" i="13"/>
  <c r="AB129" i="13" s="1"/>
  <c r="W129" i="13"/>
  <c r="N129" i="13"/>
  <c r="E154" i="13"/>
  <c r="E78" i="13"/>
  <c r="E83" i="13"/>
  <c r="AF53" i="13"/>
  <c r="Q53" i="13"/>
  <c r="AD115" i="13"/>
  <c r="O114" i="13"/>
  <c r="K114" i="13"/>
  <c r="AM129" i="13"/>
  <c r="AN129" i="13" s="1"/>
  <c r="AI129" i="13"/>
  <c r="Z129" i="13"/>
  <c r="R129" i="13"/>
  <c r="S129" i="13" s="1"/>
  <c r="H129" i="13"/>
  <c r="E133" i="13"/>
  <c r="M154" i="13"/>
  <c r="AO129" i="13"/>
  <c r="E130" i="13"/>
  <c r="F132" i="13"/>
  <c r="E132" i="13"/>
  <c r="AN130" i="13"/>
  <c r="AB130" i="13"/>
  <c r="P130" i="13"/>
  <c r="F133" i="13"/>
  <c r="G133" i="13" s="1"/>
  <c r="I129" i="13"/>
  <c r="J129" i="13" s="1"/>
  <c r="I117" i="13"/>
  <c r="M134" i="13"/>
  <c r="G86" i="13"/>
  <c r="I53" i="13"/>
  <c r="J53" i="13" s="1"/>
  <c r="I115" i="13"/>
  <c r="F57" i="13"/>
  <c r="G57" i="13" s="1"/>
  <c r="AO53" i="13"/>
  <c r="AP53" i="13"/>
  <c r="AQ53" i="13" s="1"/>
  <c r="AD53" i="13"/>
  <c r="AE53" i="13" s="1"/>
  <c r="R53" i="13"/>
  <c r="S53" i="13" s="1"/>
  <c r="F54" i="13"/>
  <c r="G54" i="13" s="1"/>
  <c r="F55" i="13"/>
  <c r="G55" i="13" s="1"/>
  <c r="M57" i="13"/>
  <c r="AN54" i="13"/>
  <c r="AB54" i="13"/>
  <c r="P54" i="13"/>
  <c r="AG53" i="13"/>
  <c r="AH53" i="13" s="1"/>
  <c r="U53" i="13"/>
  <c r="V53" i="13" s="1"/>
  <c r="AJ53" i="13"/>
  <c r="AK53" i="13" s="1"/>
  <c r="X53" i="13"/>
  <c r="Y53" i="13" s="1"/>
  <c r="L53" i="13"/>
  <c r="J54" i="13"/>
  <c r="H53" i="13"/>
  <c r="E54" i="13"/>
  <c r="E103" i="13"/>
  <c r="E63" i="13"/>
  <c r="M68" i="13"/>
  <c r="F63" i="13"/>
  <c r="G63" i="13" s="1"/>
  <c r="F73" i="13"/>
  <c r="M88" i="13"/>
  <c r="F83" i="13"/>
  <c r="F98" i="13"/>
  <c r="G98" i="13" s="1"/>
  <c r="F93" i="13"/>
  <c r="G93" i="13" s="1"/>
  <c r="AJ43" i="13"/>
  <c r="AK43" i="13" s="1"/>
  <c r="X43" i="13"/>
  <c r="Y43" i="13" s="1"/>
  <c r="L43" i="13"/>
  <c r="M43" i="13" s="1"/>
  <c r="AM43" i="13"/>
  <c r="AN43" i="13" s="1"/>
  <c r="AA43" i="13"/>
  <c r="AB43" i="13" s="1"/>
  <c r="O43" i="13"/>
  <c r="P43" i="13" s="1"/>
  <c r="J48" i="13"/>
  <c r="P35" i="13" l="1"/>
  <c r="J360" i="13"/>
  <c r="AE33" i="13"/>
  <c r="U35" i="13"/>
  <c r="V35" i="13" s="1"/>
  <c r="AA36" i="13"/>
  <c r="AB36" i="13" s="1"/>
  <c r="R14" i="13"/>
  <c r="R358" i="13" s="1"/>
  <c r="S358" i="13" s="1"/>
  <c r="AI357" i="13"/>
  <c r="AJ27" i="13"/>
  <c r="N32" i="13"/>
  <c r="Z36" i="13"/>
  <c r="Z16" i="13" s="1"/>
  <c r="Z360" i="13" s="1"/>
  <c r="X27" i="13"/>
  <c r="X13" i="13"/>
  <c r="X357" i="13" s="1"/>
  <c r="Y357" i="13" s="1"/>
  <c r="G292" i="13"/>
  <c r="AC358" i="13"/>
  <c r="S29" i="13"/>
  <c r="AK28" i="13"/>
  <c r="I32" i="13"/>
  <c r="Q32" i="13"/>
  <c r="T32" i="13"/>
  <c r="U33" i="13"/>
  <c r="AP14" i="13"/>
  <c r="AP358" i="13" s="1"/>
  <c r="AQ358" i="13" s="1"/>
  <c r="AM34" i="13"/>
  <c r="AI32" i="13"/>
  <c r="E53" i="13"/>
  <c r="V29" i="13"/>
  <c r="AQ29" i="13"/>
  <c r="AI210" i="13"/>
  <c r="L27" i="13"/>
  <c r="L13" i="13"/>
  <c r="L357" i="13" s="1"/>
  <c r="X35" i="13"/>
  <c r="Y35" i="13" s="1"/>
  <c r="AM14" i="13"/>
  <c r="AM358" i="13" s="1"/>
  <c r="AN358" i="13" s="1"/>
  <c r="AJ33" i="13"/>
  <c r="T357" i="13"/>
  <c r="L36" i="13"/>
  <c r="R27" i="13"/>
  <c r="X34" i="13"/>
  <c r="O14" i="13"/>
  <c r="O358" i="13" s="1"/>
  <c r="P358" i="13" s="1"/>
  <c r="X33" i="13"/>
  <c r="R36" i="13"/>
  <c r="AN29" i="13"/>
  <c r="K358" i="13"/>
  <c r="AD36" i="13"/>
  <c r="AD13" i="13"/>
  <c r="AD357" i="13" s="1"/>
  <c r="AE357" i="13" s="1"/>
  <c r="AD27" i="13"/>
  <c r="AE27" i="13" s="1"/>
  <c r="U274" i="13"/>
  <c r="U271" i="13" s="1"/>
  <c r="V271" i="13" s="1"/>
  <c r="AP34" i="13"/>
  <c r="AQ34" i="13" s="1"/>
  <c r="AG14" i="13"/>
  <c r="AG358" i="13" s="1"/>
  <c r="AH358" i="13" s="1"/>
  <c r="AP33" i="13"/>
  <c r="AJ36" i="13"/>
  <c r="L34" i="13"/>
  <c r="I13" i="13"/>
  <c r="AP13" i="13"/>
  <c r="AP357" i="13" s="1"/>
  <c r="AQ357" i="13" s="1"/>
  <c r="AP27" i="13"/>
  <c r="X16" i="13"/>
  <c r="X360" i="13" s="1"/>
  <c r="Y360" i="13" s="1"/>
  <c r="P170" i="13"/>
  <c r="AA34" i="13"/>
  <c r="AD34" i="13"/>
  <c r="X36" i="13"/>
  <c r="Y36" i="13" s="1"/>
  <c r="AG33" i="13"/>
  <c r="Y31" i="13"/>
  <c r="V31" i="13"/>
  <c r="N360" i="13"/>
  <c r="AM16" i="13"/>
  <c r="AM360" i="13" s="1"/>
  <c r="AN360" i="13" s="1"/>
  <c r="O36" i="13"/>
  <c r="P36" i="13" s="1"/>
  <c r="O27" i="13"/>
  <c r="AI35" i="13"/>
  <c r="AA14" i="13"/>
  <c r="AA358" i="13" s="1"/>
  <c r="AB358" i="13" s="1"/>
  <c r="AP36" i="13"/>
  <c r="W357" i="13"/>
  <c r="AA27" i="13"/>
  <c r="AB27" i="13" s="1"/>
  <c r="Z13" i="13"/>
  <c r="O275" i="13"/>
  <c r="P275" i="13" s="1"/>
  <c r="AG36" i="13"/>
  <c r="AH36" i="13" s="1"/>
  <c r="O357" i="13"/>
  <c r="U36" i="13"/>
  <c r="V36" i="13" s="1"/>
  <c r="I14" i="13"/>
  <c r="I358" i="13" s="1"/>
  <c r="M33" i="13"/>
  <c r="AG16" i="13"/>
  <c r="AG360" i="13" s="1"/>
  <c r="AH360" i="13" s="1"/>
  <c r="AO13" i="13"/>
  <c r="AJ34" i="13"/>
  <c r="R33" i="13"/>
  <c r="AI271" i="13"/>
  <c r="AF210" i="13"/>
  <c r="AD273" i="13"/>
  <c r="AE273" i="13" s="1"/>
  <c r="L273" i="13"/>
  <c r="M273" i="13" s="1"/>
  <c r="M26" i="13"/>
  <c r="P25" i="13"/>
  <c r="AC271" i="13"/>
  <c r="G73" i="13"/>
  <c r="P30" i="13"/>
  <c r="P129" i="13"/>
  <c r="M116" i="13"/>
  <c r="R226" i="13"/>
  <c r="S226" i="13" s="1"/>
  <c r="G173" i="13"/>
  <c r="AH116" i="13"/>
  <c r="AB117" i="13"/>
  <c r="AN114" i="13"/>
  <c r="O113" i="13"/>
  <c r="P113" i="13" s="1"/>
  <c r="S115" i="13"/>
  <c r="AQ115" i="13"/>
  <c r="M115" i="13"/>
  <c r="M114" i="13"/>
  <c r="AB116" i="13"/>
  <c r="F230" i="13"/>
  <c r="G230" i="13" s="1"/>
  <c r="AQ272" i="13"/>
  <c r="AJ273" i="13"/>
  <c r="AF271" i="13"/>
  <c r="AL271" i="13"/>
  <c r="Y116" i="13"/>
  <c r="AE115" i="13"/>
  <c r="AK116" i="13"/>
  <c r="AE114" i="13"/>
  <c r="Z113" i="13"/>
  <c r="AB272" i="13"/>
  <c r="O273" i="13"/>
  <c r="AP274" i="13"/>
  <c r="AH273" i="13"/>
  <c r="K271" i="13"/>
  <c r="AN116" i="13"/>
  <c r="AQ117" i="13"/>
  <c r="S114" i="13"/>
  <c r="N113" i="13"/>
  <c r="W113" i="13"/>
  <c r="AK117" i="13"/>
  <c r="AE117" i="13"/>
  <c r="AH114" i="13"/>
  <c r="AN272" i="13"/>
  <c r="N271" i="13"/>
  <c r="AP273" i="13"/>
  <c r="M24" i="13"/>
  <c r="Y114" i="13"/>
  <c r="AE116" i="13"/>
  <c r="M117" i="13"/>
  <c r="AB115" i="13"/>
  <c r="S275" i="13"/>
  <c r="Y274" i="13"/>
  <c r="M272" i="13"/>
  <c r="AK115" i="13"/>
  <c r="AQ114" i="13"/>
  <c r="S116" i="13"/>
  <c r="AB114" i="13"/>
  <c r="T113" i="13"/>
  <c r="S117" i="13"/>
  <c r="AK274" i="13"/>
  <c r="AG274" i="13"/>
  <c r="AE272" i="13"/>
  <c r="V275" i="13"/>
  <c r="V117" i="13"/>
  <c r="Q113" i="13"/>
  <c r="V116" i="13"/>
  <c r="AO113" i="13"/>
  <c r="AN115" i="13"/>
  <c r="AH117" i="13"/>
  <c r="M275" i="13"/>
  <c r="R272" i="13"/>
  <c r="Y117" i="13"/>
  <c r="V115" i="13"/>
  <c r="P116" i="13"/>
  <c r="AN117" i="13"/>
  <c r="P272" i="13"/>
  <c r="AK275" i="13"/>
  <c r="AG272" i="13"/>
  <c r="Y272" i="13"/>
  <c r="AN275" i="13"/>
  <c r="T271" i="13"/>
  <c r="AO271" i="13"/>
  <c r="P115" i="13"/>
  <c r="P117" i="13"/>
  <c r="AH115" i="13"/>
  <c r="AK114" i="13"/>
  <c r="V114" i="13"/>
  <c r="AQ116" i="13"/>
  <c r="V272" i="13"/>
  <c r="V273" i="13"/>
  <c r="AK24" i="13"/>
  <c r="Y115" i="13"/>
  <c r="L274" i="13"/>
  <c r="AA275" i="13"/>
  <c r="R274" i="13"/>
  <c r="AG275" i="13"/>
  <c r="G287" i="13"/>
  <c r="AN23" i="13"/>
  <c r="AQ26" i="13"/>
  <c r="M23" i="13"/>
  <c r="P24" i="13"/>
  <c r="AB24" i="13"/>
  <c r="AN24" i="13"/>
  <c r="AM273" i="13"/>
  <c r="AM226" i="13"/>
  <c r="AN226" i="13" s="1"/>
  <c r="AB23" i="13"/>
  <c r="P27" i="13"/>
  <c r="P28" i="13"/>
  <c r="P26" i="13"/>
  <c r="AB26" i="13"/>
  <c r="AE28" i="13"/>
  <c r="AA226" i="13"/>
  <c r="AB226" i="13" s="1"/>
  <c r="P23" i="13"/>
  <c r="Y26" i="13"/>
  <c r="AQ27" i="13"/>
  <c r="AQ28" i="13"/>
  <c r="Y27" i="13"/>
  <c r="Y30" i="13"/>
  <c r="AK27" i="13"/>
  <c r="AK30" i="13"/>
  <c r="AE23" i="13"/>
  <c r="M25" i="13"/>
  <c r="Q210" i="13"/>
  <c r="N210" i="13"/>
  <c r="AL210" i="13"/>
  <c r="X275" i="13"/>
  <c r="S24" i="13"/>
  <c r="AE24" i="13"/>
  <c r="AQ24" i="13"/>
  <c r="V27" i="13"/>
  <c r="V28" i="13"/>
  <c r="AH27" i="13"/>
  <c r="AH28" i="13"/>
  <c r="AH26" i="13"/>
  <c r="S27" i="13"/>
  <c r="S28" i="13"/>
  <c r="M27" i="13"/>
  <c r="M30" i="13"/>
  <c r="P229" i="13"/>
  <c r="O274" i="13"/>
  <c r="AE229" i="13"/>
  <c r="AD274" i="13"/>
  <c r="Y228" i="13"/>
  <c r="X273" i="13"/>
  <c r="X271" i="13" s="1"/>
  <c r="Y271" i="13" s="1"/>
  <c r="AG226" i="13"/>
  <c r="AH226" i="13" s="1"/>
  <c r="AP275" i="13"/>
  <c r="AA274" i="13"/>
  <c r="M53" i="13"/>
  <c r="AF113" i="13"/>
  <c r="AL113" i="13"/>
  <c r="F229" i="13"/>
  <c r="F227" i="13"/>
  <c r="G227" i="13" s="1"/>
  <c r="AD226" i="13"/>
  <c r="AE226" i="13" s="1"/>
  <c r="AE230" i="13"/>
  <c r="AD275" i="13"/>
  <c r="AA273" i="13"/>
  <c r="S228" i="13"/>
  <c r="R273" i="13"/>
  <c r="AN229" i="13"/>
  <c r="AM274" i="13"/>
  <c r="AJ272" i="13"/>
  <c r="AK227" i="13"/>
  <c r="Z226" i="13"/>
  <c r="Z275" i="13"/>
  <c r="AP226" i="13"/>
  <c r="AQ226" i="13" s="1"/>
  <c r="F228" i="13"/>
  <c r="G228" i="13" s="1"/>
  <c r="O226" i="13"/>
  <c r="P226" i="13" s="1"/>
  <c r="I275" i="13"/>
  <c r="J230" i="13"/>
  <c r="E229" i="13"/>
  <c r="H226" i="13"/>
  <c r="I226" i="13"/>
  <c r="J226" i="13" s="1"/>
  <c r="J228" i="13"/>
  <c r="I273" i="13"/>
  <c r="R210" i="13"/>
  <c r="S210" i="13" s="1"/>
  <c r="AO210" i="13"/>
  <c r="Z210" i="13"/>
  <c r="E241" i="13"/>
  <c r="K113" i="13"/>
  <c r="AM113" i="13"/>
  <c r="AN113" i="13" s="1"/>
  <c r="AI113" i="13"/>
  <c r="L210" i="13"/>
  <c r="M210" i="13" s="1"/>
  <c r="K210" i="13"/>
  <c r="AA210" i="13"/>
  <c r="AB210" i="13" s="1"/>
  <c r="F241" i="13"/>
  <c r="G241" i="13" s="1"/>
  <c r="AG113" i="13"/>
  <c r="AH113" i="13" s="1"/>
  <c r="T210" i="13"/>
  <c r="L113" i="13"/>
  <c r="AG210" i="13"/>
  <c r="AH210" i="13" s="1"/>
  <c r="AP210" i="13"/>
  <c r="AQ210" i="13" s="1"/>
  <c r="R113" i="13"/>
  <c r="S113" i="13" s="1"/>
  <c r="G83" i="13"/>
  <c r="X113" i="13"/>
  <c r="Y113" i="13" s="1"/>
  <c r="P114" i="13"/>
  <c r="AD113" i="13"/>
  <c r="AE113" i="13" s="1"/>
  <c r="E170" i="13"/>
  <c r="X210" i="13"/>
  <c r="Y210" i="13" s="1"/>
  <c r="AD210" i="13"/>
  <c r="AE210" i="13" s="1"/>
  <c r="W210" i="13"/>
  <c r="AJ113" i="13"/>
  <c r="AK113" i="13" s="1"/>
  <c r="AP113" i="13"/>
  <c r="AQ113" i="13" s="1"/>
  <c r="AA113" i="13"/>
  <c r="AB113" i="13" s="1"/>
  <c r="O210" i="13"/>
  <c r="P210" i="13" s="1"/>
  <c r="AM210" i="13"/>
  <c r="AN210" i="13" s="1"/>
  <c r="AJ210" i="13"/>
  <c r="AK210" i="13" s="1"/>
  <c r="U113" i="13"/>
  <c r="V113" i="13" s="1"/>
  <c r="M129" i="13"/>
  <c r="E195" i="13"/>
  <c r="U210" i="13"/>
  <c r="V210" i="13" s="1"/>
  <c r="F195" i="13"/>
  <c r="G195" i="13" s="1"/>
  <c r="F170" i="13"/>
  <c r="G134" i="13"/>
  <c r="G132" i="13"/>
  <c r="E144" i="13"/>
  <c r="F144" i="13"/>
  <c r="G144" i="13" s="1"/>
  <c r="E129" i="13"/>
  <c r="F129" i="13"/>
  <c r="F53" i="13"/>
  <c r="R32" i="13" l="1"/>
  <c r="S32" i="13" s="1"/>
  <c r="S33" i="13"/>
  <c r="R13" i="13"/>
  <c r="R357" i="13" s="1"/>
  <c r="S357" i="13" s="1"/>
  <c r="AK34" i="13"/>
  <c r="AJ14" i="13"/>
  <c r="AJ358" i="13" s="1"/>
  <c r="AK358" i="13" s="1"/>
  <c r="Z357" i="13"/>
  <c r="O16" i="13"/>
  <c r="O360" i="13" s="1"/>
  <c r="P360" i="13" s="1"/>
  <c r="V274" i="13"/>
  <c r="AO357" i="13"/>
  <c r="AE36" i="13"/>
  <c r="AD16" i="13"/>
  <c r="AD360" i="13" s="1"/>
  <c r="AE360" i="13" s="1"/>
  <c r="M36" i="13"/>
  <c r="L16" i="13"/>
  <c r="L360" i="13" s="1"/>
  <c r="U32" i="13"/>
  <c r="V32" i="13" s="1"/>
  <c r="V33" i="13"/>
  <c r="U13" i="13"/>
  <c r="U357" i="13" s="1"/>
  <c r="V357" i="13" s="1"/>
  <c r="M22" i="13"/>
  <c r="AD32" i="13"/>
  <c r="AE32" i="13" s="1"/>
  <c r="O32" i="13"/>
  <c r="P32" i="13" s="1"/>
  <c r="S23" i="13"/>
  <c r="L32" i="13"/>
  <c r="M32" i="13" s="1"/>
  <c r="I357" i="13"/>
  <c r="AJ32" i="13"/>
  <c r="AK32" i="13" s="1"/>
  <c r="AK33" i="13"/>
  <c r="P22" i="13"/>
  <c r="J358" i="13"/>
  <c r="AQ36" i="13"/>
  <c r="AP16" i="13"/>
  <c r="AP360" i="13" s="1"/>
  <c r="AQ360" i="13" s="1"/>
  <c r="AG32" i="13"/>
  <c r="AH32" i="13" s="1"/>
  <c r="AH33" i="13"/>
  <c r="AG13" i="13"/>
  <c r="AG357" i="13" s="1"/>
  <c r="AH357" i="13" s="1"/>
  <c r="M34" i="13"/>
  <c r="L14" i="13"/>
  <c r="R16" i="13"/>
  <c r="R360" i="13" s="1"/>
  <c r="S360" i="13" s="1"/>
  <c r="S36" i="13"/>
  <c r="AJ13" i="13"/>
  <c r="AJ357" i="13" s="1"/>
  <c r="AK357" i="13" s="1"/>
  <c r="AK36" i="13"/>
  <c r="AJ16" i="13"/>
  <c r="AJ360" i="13" s="1"/>
  <c r="AK360" i="13" s="1"/>
  <c r="X32" i="13"/>
  <c r="Y32" i="13" s="1"/>
  <c r="Y33" i="13"/>
  <c r="AN34" i="13"/>
  <c r="AM32" i="13"/>
  <c r="AN32" i="13" s="1"/>
  <c r="AA16" i="13"/>
  <c r="AA360" i="13" s="1"/>
  <c r="AB360" i="13" s="1"/>
  <c r="AE34" i="13"/>
  <c r="AD14" i="13"/>
  <c r="AD358" i="13" s="1"/>
  <c r="AE358" i="13" s="1"/>
  <c r="AP32" i="13"/>
  <c r="AQ32" i="13" s="1"/>
  <c r="AQ33" i="13"/>
  <c r="M357" i="13"/>
  <c r="Z32" i="13"/>
  <c r="P357" i="13"/>
  <c r="AB34" i="13"/>
  <c r="AA32" i="13"/>
  <c r="AB32" i="13" s="1"/>
  <c r="U16" i="13"/>
  <c r="U360" i="13" s="1"/>
  <c r="V360" i="13" s="1"/>
  <c r="Y34" i="13"/>
  <c r="X14" i="13"/>
  <c r="X358" i="13" s="1"/>
  <c r="Y358" i="13" s="1"/>
  <c r="G229" i="13"/>
  <c r="E226" i="13"/>
  <c r="G170" i="13"/>
  <c r="Z271" i="13"/>
  <c r="AB273" i="13"/>
  <c r="AE274" i="13"/>
  <c r="S274" i="13"/>
  <c r="AE275" i="13"/>
  <c r="AB275" i="13"/>
  <c r="AK273" i="13"/>
  <c r="AB274" i="13"/>
  <c r="P274" i="13"/>
  <c r="AN273" i="13"/>
  <c r="M274" i="13"/>
  <c r="O271" i="13"/>
  <c r="P271" i="13" s="1"/>
  <c r="AQ275" i="13"/>
  <c r="L271" i="13"/>
  <c r="M271" i="13" s="1"/>
  <c r="AH272" i="13"/>
  <c r="AQ273" i="13"/>
  <c r="AQ274" i="13"/>
  <c r="AN274" i="13"/>
  <c r="AH274" i="13"/>
  <c r="P273" i="13"/>
  <c r="Y275" i="13"/>
  <c r="Y273" i="13"/>
  <c r="S272" i="13"/>
  <c r="V23" i="13"/>
  <c r="AK23" i="13"/>
  <c r="Y23" i="13"/>
  <c r="AQ23" i="13"/>
  <c r="AH23" i="13"/>
  <c r="AH275" i="13"/>
  <c r="AG271" i="13"/>
  <c r="AH271" i="13" s="1"/>
  <c r="F226" i="13"/>
  <c r="G226" i="13" s="1"/>
  <c r="AK272" i="13"/>
  <c r="AJ271" i="13"/>
  <c r="AK271" i="13" s="1"/>
  <c r="AA271" i="13"/>
  <c r="AB271" i="13" s="1"/>
  <c r="AP271" i="13"/>
  <c r="AQ271" i="13" s="1"/>
  <c r="AM271" i="13"/>
  <c r="AN271" i="13" s="1"/>
  <c r="S273" i="13"/>
  <c r="R271" i="13"/>
  <c r="S271" i="13" s="1"/>
  <c r="AD271" i="13"/>
  <c r="AE271" i="13" s="1"/>
  <c r="M113" i="13"/>
  <c r="G129" i="13"/>
  <c r="G53" i="13"/>
  <c r="L358" i="13" l="1"/>
  <c r="J357" i="13"/>
  <c r="F357" i="13"/>
  <c r="G357" i="13" s="1"/>
  <c r="M360" i="13"/>
  <c r="F360" i="13"/>
  <c r="G360" i="13" s="1"/>
  <c r="K40" i="13"/>
  <c r="L40" i="13"/>
  <c r="N40" i="13"/>
  <c r="O40" i="13"/>
  <c r="T40" i="13"/>
  <c r="W40" i="13"/>
  <c r="Z40" i="13"/>
  <c r="AC40" i="13"/>
  <c r="AF40" i="13"/>
  <c r="I40" i="13"/>
  <c r="I15" i="13" s="1"/>
  <c r="H40" i="13"/>
  <c r="F23" i="13"/>
  <c r="G23" i="13" s="1"/>
  <c r="F24" i="13"/>
  <c r="F26" i="13"/>
  <c r="G26" i="13" s="1"/>
  <c r="F28" i="13"/>
  <c r="F29" i="13"/>
  <c r="G29" i="13" s="1"/>
  <c r="F30" i="13"/>
  <c r="F31" i="13"/>
  <c r="G31" i="13" s="1"/>
  <c r="F38" i="13"/>
  <c r="G38" i="13" s="1"/>
  <c r="F39" i="13"/>
  <c r="G39" i="13" s="1"/>
  <c r="F41" i="13"/>
  <c r="G41" i="13" s="1"/>
  <c r="E28" i="13"/>
  <c r="E29" i="13"/>
  <c r="E30" i="13"/>
  <c r="E31" i="13"/>
  <c r="E38" i="13"/>
  <c r="E39" i="13"/>
  <c r="K352" i="13"/>
  <c r="L348" i="13"/>
  <c r="N352" i="13"/>
  <c r="P349" i="13"/>
  <c r="T352" i="13"/>
  <c r="W352" i="13"/>
  <c r="Z352" i="13"/>
  <c r="AC348" i="13"/>
  <c r="AF348" i="13"/>
  <c r="K350" i="13"/>
  <c r="L350" i="13"/>
  <c r="N350" i="13"/>
  <c r="O350" i="13"/>
  <c r="P350" i="13" s="1"/>
  <c r="T350" i="13"/>
  <c r="W350" i="13"/>
  <c r="Z350" i="13"/>
  <c r="AC350" i="13"/>
  <c r="AF350" i="13"/>
  <c r="H352" i="13"/>
  <c r="I350" i="13"/>
  <c r="H350" i="13"/>
  <c r="J23" i="13"/>
  <c r="J24" i="13"/>
  <c r="J25" i="13"/>
  <c r="J26" i="13"/>
  <c r="E27" i="13"/>
  <c r="J27" i="13"/>
  <c r="J28" i="13"/>
  <c r="J29" i="13"/>
  <c r="J30" i="13"/>
  <c r="J31" i="13"/>
  <c r="K37" i="13" l="1"/>
  <c r="K15" i="13"/>
  <c r="AC37" i="13"/>
  <c r="AC15" i="13"/>
  <c r="AF37" i="13"/>
  <c r="AF15" i="13"/>
  <c r="Z37" i="13"/>
  <c r="Z15" i="13"/>
  <c r="I359" i="13"/>
  <c r="I12" i="13"/>
  <c r="W37" i="13"/>
  <c r="W15" i="13"/>
  <c r="M358" i="13"/>
  <c r="F358" i="13"/>
  <c r="G358" i="13" s="1"/>
  <c r="L37" i="13"/>
  <c r="L15" i="13"/>
  <c r="T37" i="13"/>
  <c r="T15" i="13"/>
  <c r="N37" i="13"/>
  <c r="N15" i="13"/>
  <c r="O37" i="13"/>
  <c r="O15" i="13"/>
  <c r="J40" i="13"/>
  <c r="J37" i="13" s="1"/>
  <c r="J353" i="13"/>
  <c r="P40" i="13"/>
  <c r="P37" i="13" s="1"/>
  <c r="P353" i="13"/>
  <c r="M40" i="13"/>
  <c r="M37" i="13" s="1"/>
  <c r="M353" i="13"/>
  <c r="M350" i="13"/>
  <c r="G30" i="13"/>
  <c r="J349" i="13"/>
  <c r="AC352" i="13"/>
  <c r="L352" i="13"/>
  <c r="M352" i="13" s="1"/>
  <c r="J350" i="13"/>
  <c r="M349" i="13"/>
  <c r="H37" i="13"/>
  <c r="J22" i="13"/>
  <c r="F27" i="13"/>
  <c r="G27" i="13" s="1"/>
  <c r="I37" i="13"/>
  <c r="AF352" i="13"/>
  <c r="T348" i="13"/>
  <c r="I348" i="13"/>
  <c r="H348" i="13"/>
  <c r="W348" i="13"/>
  <c r="O348" i="13"/>
  <c r="K348" i="13"/>
  <c r="M348" i="13" s="1"/>
  <c r="Z348" i="13"/>
  <c r="N348" i="13"/>
  <c r="I352" i="13"/>
  <c r="J352" i="13" s="1"/>
  <c r="G28" i="13"/>
  <c r="G24" i="13"/>
  <c r="G14" i="17"/>
  <c r="E11" i="17"/>
  <c r="E12" i="17"/>
  <c r="E13" i="17"/>
  <c r="E10" i="17" s="1"/>
  <c r="E14" i="17"/>
  <c r="G17" i="17"/>
  <c r="G18" i="17"/>
  <c r="G19" i="17"/>
  <c r="G20" i="17"/>
  <c r="G12" i="17"/>
  <c r="G13" i="17"/>
  <c r="K343" i="13"/>
  <c r="L343" i="13"/>
  <c r="N343" i="13"/>
  <c r="O343" i="13"/>
  <c r="Q343" i="13"/>
  <c r="R343" i="13"/>
  <c r="T343" i="13"/>
  <c r="U343" i="13"/>
  <c r="W343" i="13"/>
  <c r="X343" i="13"/>
  <c r="Z343" i="13"/>
  <c r="AA343" i="13"/>
  <c r="AC343" i="13"/>
  <c r="AD343" i="13"/>
  <c r="AF343" i="13"/>
  <c r="AG343" i="13"/>
  <c r="AI343" i="13"/>
  <c r="AJ343" i="13"/>
  <c r="AL343" i="13"/>
  <c r="AM343" i="13"/>
  <c r="AO343" i="13"/>
  <c r="AP343" i="13"/>
  <c r="K344" i="13"/>
  <c r="L344" i="13"/>
  <c r="N344" i="13"/>
  <c r="O344" i="13"/>
  <c r="Q344" i="13"/>
  <c r="R344" i="13"/>
  <c r="T344" i="13"/>
  <c r="U344" i="13"/>
  <c r="W344" i="13"/>
  <c r="X344" i="13"/>
  <c r="Z344" i="13"/>
  <c r="AA344" i="13"/>
  <c r="AC344" i="13"/>
  <c r="AD344" i="13"/>
  <c r="AF344" i="13"/>
  <c r="AG344" i="13"/>
  <c r="AI344" i="13"/>
  <c r="AJ344" i="13"/>
  <c r="AL344" i="13"/>
  <c r="AM344" i="13"/>
  <c r="AO344" i="13"/>
  <c r="AP344" i="13"/>
  <c r="K345" i="13"/>
  <c r="L345" i="13"/>
  <c r="N345" i="13"/>
  <c r="O345" i="13"/>
  <c r="Q345" i="13"/>
  <c r="R345" i="13"/>
  <c r="T345" i="13"/>
  <c r="U345" i="13"/>
  <c r="W345" i="13"/>
  <c r="X345" i="13"/>
  <c r="Z345" i="13"/>
  <c r="AA345" i="13"/>
  <c r="AC345" i="13"/>
  <c r="AD345" i="13"/>
  <c r="AF345" i="13"/>
  <c r="AG345" i="13"/>
  <c r="AI345" i="13"/>
  <c r="AJ345" i="13"/>
  <c r="AL345" i="13"/>
  <c r="AM345" i="13"/>
  <c r="AO345" i="13"/>
  <c r="AP345" i="13"/>
  <c r="K346" i="13"/>
  <c r="L346" i="13"/>
  <c r="N346" i="13"/>
  <c r="O346" i="13"/>
  <c r="Q346" i="13"/>
  <c r="R346" i="13"/>
  <c r="T346" i="13"/>
  <c r="U346" i="13"/>
  <c r="W346" i="13"/>
  <c r="X346" i="13"/>
  <c r="Z346" i="13"/>
  <c r="AA346" i="13"/>
  <c r="AC346" i="13"/>
  <c r="AD346" i="13"/>
  <c r="AF346" i="13"/>
  <c r="AG346" i="13"/>
  <c r="AI346" i="13"/>
  <c r="AJ346" i="13"/>
  <c r="AL346" i="13"/>
  <c r="AM346" i="13"/>
  <c r="AO346" i="13"/>
  <c r="AP346" i="13"/>
  <c r="I343" i="13"/>
  <c r="I344" i="13"/>
  <c r="I345" i="13"/>
  <c r="I346" i="13"/>
  <c r="H344" i="13"/>
  <c r="H345" i="13"/>
  <c r="H346" i="13"/>
  <c r="H343" i="13"/>
  <c r="J278" i="13"/>
  <c r="J279" i="13"/>
  <c r="J280" i="13"/>
  <c r="J281" i="13"/>
  <c r="J277" i="13"/>
  <c r="H277" i="13"/>
  <c r="F278" i="13"/>
  <c r="G278" i="13" s="1"/>
  <c r="F279" i="13"/>
  <c r="G279" i="13" s="1"/>
  <c r="F280" i="13"/>
  <c r="F281" i="13"/>
  <c r="G281" i="13" s="1"/>
  <c r="E278" i="13"/>
  <c r="E279" i="13"/>
  <c r="E280" i="13"/>
  <c r="E281" i="13"/>
  <c r="K266" i="13"/>
  <c r="L266" i="13"/>
  <c r="M266" i="13" s="1"/>
  <c r="N266" i="13"/>
  <c r="O266" i="13"/>
  <c r="Q266" i="13"/>
  <c r="R266" i="13"/>
  <c r="S266" i="13" s="1"/>
  <c r="T266" i="13"/>
  <c r="U266" i="13"/>
  <c r="V266" i="13" s="1"/>
  <c r="W266" i="13"/>
  <c r="X266" i="13"/>
  <c r="Y266" i="13" s="1"/>
  <c r="Z266" i="13"/>
  <c r="AA266" i="13"/>
  <c r="AB266" i="13" s="1"/>
  <c r="AC266" i="13"/>
  <c r="AD266" i="13"/>
  <c r="AE266" i="13" s="1"/>
  <c r="AF266" i="13"/>
  <c r="AG266" i="13"/>
  <c r="AH266" i="13" s="1"/>
  <c r="AI266" i="13"/>
  <c r="AJ266" i="13"/>
  <c r="AK266" i="13" s="1"/>
  <c r="AL266" i="13"/>
  <c r="AM266" i="13"/>
  <c r="AN266" i="13" s="1"/>
  <c r="AO266" i="13"/>
  <c r="AP266" i="13"/>
  <c r="AQ266" i="13" s="1"/>
  <c r="M267" i="13"/>
  <c r="P267" i="13"/>
  <c r="S267" i="13"/>
  <c r="V267" i="13"/>
  <c r="Y267" i="13"/>
  <c r="AB267" i="13"/>
  <c r="AE267" i="13"/>
  <c r="AH267" i="13"/>
  <c r="AK267" i="13"/>
  <c r="AN267" i="13"/>
  <c r="AQ267" i="13"/>
  <c r="M268" i="13"/>
  <c r="P268" i="13"/>
  <c r="S268" i="13"/>
  <c r="V268" i="13"/>
  <c r="Y268" i="13"/>
  <c r="AB268" i="13"/>
  <c r="AE268" i="13"/>
  <c r="AH268" i="13"/>
  <c r="AK268" i="13"/>
  <c r="AN268" i="13"/>
  <c r="AQ268" i="13"/>
  <c r="M269" i="13"/>
  <c r="P269" i="13"/>
  <c r="S269" i="13"/>
  <c r="V269" i="13"/>
  <c r="Y269" i="13"/>
  <c r="AB269" i="13"/>
  <c r="AE269" i="13"/>
  <c r="AH269" i="13"/>
  <c r="AK269" i="13"/>
  <c r="AN269" i="13"/>
  <c r="AQ269" i="13"/>
  <c r="M270" i="13"/>
  <c r="P270" i="13"/>
  <c r="S270" i="13"/>
  <c r="V270" i="13"/>
  <c r="Y270" i="13"/>
  <c r="AB270" i="13"/>
  <c r="AE270" i="13"/>
  <c r="AH270" i="13"/>
  <c r="AK270" i="13"/>
  <c r="AN270" i="13"/>
  <c r="AQ270" i="13"/>
  <c r="H266" i="13"/>
  <c r="I266" i="13"/>
  <c r="J266" i="13" s="1"/>
  <c r="J267" i="13"/>
  <c r="J268" i="13"/>
  <c r="J269" i="13"/>
  <c r="J270" i="13"/>
  <c r="K180" i="13"/>
  <c r="L180" i="13"/>
  <c r="M180" i="13" s="1"/>
  <c r="N180" i="13"/>
  <c r="O180" i="13"/>
  <c r="Q180" i="13"/>
  <c r="R180" i="13"/>
  <c r="S180" i="13" s="1"/>
  <c r="T180" i="13"/>
  <c r="U180" i="13"/>
  <c r="V180" i="13" s="1"/>
  <c r="W180" i="13"/>
  <c r="X180" i="13"/>
  <c r="Y180" i="13" s="1"/>
  <c r="Z180" i="13"/>
  <c r="AA180" i="13"/>
  <c r="AB180" i="13" s="1"/>
  <c r="AC180" i="13"/>
  <c r="AD180" i="13"/>
  <c r="AE180" i="13" s="1"/>
  <c r="AF180" i="13"/>
  <c r="AG180" i="13"/>
  <c r="AH180" i="13" s="1"/>
  <c r="AI180" i="13"/>
  <c r="AJ180" i="13"/>
  <c r="AK180" i="13" s="1"/>
  <c r="AL180" i="13"/>
  <c r="AM180" i="13"/>
  <c r="AN180" i="13" s="1"/>
  <c r="AO180" i="13"/>
  <c r="AP180" i="13"/>
  <c r="AQ180" i="13" s="1"/>
  <c r="M181" i="13"/>
  <c r="P181" i="13"/>
  <c r="S181" i="13"/>
  <c r="V181" i="13"/>
  <c r="Y181" i="13"/>
  <c r="AB181" i="13"/>
  <c r="AE181" i="13"/>
  <c r="AH181" i="13"/>
  <c r="AK181" i="13"/>
  <c r="AN181" i="13"/>
  <c r="AQ181" i="13"/>
  <c r="M182" i="13"/>
  <c r="P182" i="13"/>
  <c r="S182" i="13"/>
  <c r="V182" i="13"/>
  <c r="Y182" i="13"/>
  <c r="AB182" i="13"/>
  <c r="AE182" i="13"/>
  <c r="AH182" i="13"/>
  <c r="AK182" i="13"/>
  <c r="AN182" i="13"/>
  <c r="AQ182" i="13"/>
  <c r="M183" i="13"/>
  <c r="P183" i="13"/>
  <c r="S183" i="13"/>
  <c r="V183" i="13"/>
  <c r="Y183" i="13"/>
  <c r="AB183" i="13"/>
  <c r="AE183" i="13"/>
  <c r="AH183" i="13"/>
  <c r="AK183" i="13"/>
  <c r="AN183" i="13"/>
  <c r="AQ183" i="13"/>
  <c r="M184" i="13"/>
  <c r="P184" i="13"/>
  <c r="S184" i="13"/>
  <c r="V184" i="13"/>
  <c r="Y184" i="13"/>
  <c r="AB184" i="13"/>
  <c r="AE184" i="13"/>
  <c r="AH184" i="13"/>
  <c r="AK184" i="13"/>
  <c r="AN184" i="13"/>
  <c r="AQ184" i="13"/>
  <c r="K205" i="13"/>
  <c r="L205" i="13"/>
  <c r="M205" i="13" s="1"/>
  <c r="N205" i="13"/>
  <c r="O205" i="13"/>
  <c r="P205" i="13" s="1"/>
  <c r="Q205" i="13"/>
  <c r="R205" i="13"/>
  <c r="S205" i="13" s="1"/>
  <c r="T205" i="13"/>
  <c r="U205" i="13"/>
  <c r="V205" i="13" s="1"/>
  <c r="W205" i="13"/>
  <c r="X205" i="13"/>
  <c r="Y205" i="13" s="1"/>
  <c r="Z205" i="13"/>
  <c r="AA205" i="13"/>
  <c r="AB205" i="13" s="1"/>
  <c r="AC205" i="13"/>
  <c r="AD205" i="13"/>
  <c r="AE205" i="13" s="1"/>
  <c r="AF205" i="13"/>
  <c r="AG205" i="13"/>
  <c r="AH205" i="13" s="1"/>
  <c r="AI205" i="13"/>
  <c r="AJ205" i="13"/>
  <c r="AK205" i="13" s="1"/>
  <c r="AL205" i="13"/>
  <c r="AM205" i="13"/>
  <c r="AN205" i="13" s="1"/>
  <c r="AO205" i="13"/>
  <c r="AP205" i="13"/>
  <c r="AQ205" i="13" s="1"/>
  <c r="M206" i="13"/>
  <c r="P206" i="13"/>
  <c r="S206" i="13"/>
  <c r="V206" i="13"/>
  <c r="Y206" i="13"/>
  <c r="AB206" i="13"/>
  <c r="AE206" i="13"/>
  <c r="AH206" i="13"/>
  <c r="AK206" i="13"/>
  <c r="AN206" i="13"/>
  <c r="AQ206" i="13"/>
  <c r="M207" i="13"/>
  <c r="P207" i="13"/>
  <c r="S207" i="13"/>
  <c r="V207" i="13"/>
  <c r="Y207" i="13"/>
  <c r="AB207" i="13"/>
  <c r="AE207" i="13"/>
  <c r="AH207" i="13"/>
  <c r="AK207" i="13"/>
  <c r="AN207" i="13"/>
  <c r="AQ207" i="13"/>
  <c r="M208" i="13"/>
  <c r="P208" i="13"/>
  <c r="S208" i="13"/>
  <c r="V208" i="13"/>
  <c r="Y208" i="13"/>
  <c r="AB208" i="13"/>
  <c r="AE208" i="13"/>
  <c r="AH208" i="13"/>
  <c r="AK208" i="13"/>
  <c r="AN208" i="13"/>
  <c r="AQ208" i="13"/>
  <c r="M209" i="13"/>
  <c r="P209" i="13"/>
  <c r="S209" i="13"/>
  <c r="V209" i="13"/>
  <c r="Y209" i="13"/>
  <c r="AB209" i="13"/>
  <c r="AE209" i="13"/>
  <c r="AH209" i="13"/>
  <c r="AK209" i="13"/>
  <c r="AN209" i="13"/>
  <c r="AQ209" i="13"/>
  <c r="H205" i="13"/>
  <c r="I205" i="13"/>
  <c r="J205" i="13" s="1"/>
  <c r="J206" i="13"/>
  <c r="J207" i="13"/>
  <c r="J208" i="13"/>
  <c r="J209" i="13"/>
  <c r="H180" i="13"/>
  <c r="J181" i="13"/>
  <c r="J182" i="13"/>
  <c r="J183" i="13"/>
  <c r="J184" i="13"/>
  <c r="I180" i="13"/>
  <c r="J180" i="13" s="1"/>
  <c r="E181" i="13"/>
  <c r="F181" i="13"/>
  <c r="G181" i="13" s="1"/>
  <c r="E182" i="13"/>
  <c r="F182" i="13"/>
  <c r="G182" i="13" s="1"/>
  <c r="E183" i="13"/>
  <c r="F183" i="13"/>
  <c r="E184" i="13"/>
  <c r="F184" i="13"/>
  <c r="G184" i="13" s="1"/>
  <c r="E206" i="13"/>
  <c r="F206" i="13"/>
  <c r="G206" i="13" s="1"/>
  <c r="E207" i="13"/>
  <c r="F207" i="13"/>
  <c r="G207" i="13" s="1"/>
  <c r="E208" i="13"/>
  <c r="F208" i="13"/>
  <c r="G208" i="13" s="1"/>
  <c r="E209" i="13"/>
  <c r="F209" i="13"/>
  <c r="G209" i="13" s="1"/>
  <c r="K159" i="13"/>
  <c r="L159" i="13"/>
  <c r="M159" i="13" s="1"/>
  <c r="N159" i="13"/>
  <c r="O159" i="13"/>
  <c r="P159" i="13" s="1"/>
  <c r="Q159" i="13"/>
  <c r="R159" i="13"/>
  <c r="S159" i="13" s="1"/>
  <c r="T159" i="13"/>
  <c r="U159" i="13"/>
  <c r="V159" i="13" s="1"/>
  <c r="W159" i="13"/>
  <c r="X159" i="13"/>
  <c r="Y159" i="13" s="1"/>
  <c r="Z159" i="13"/>
  <c r="AA159" i="13"/>
  <c r="AB159" i="13" s="1"/>
  <c r="AC159" i="13"/>
  <c r="AD159" i="13"/>
  <c r="AE159" i="13" s="1"/>
  <c r="AF159" i="13"/>
  <c r="AG159" i="13"/>
  <c r="AH159" i="13" s="1"/>
  <c r="AI159" i="13"/>
  <c r="AJ159" i="13"/>
  <c r="AK159" i="13" s="1"/>
  <c r="AL159" i="13"/>
  <c r="AM159" i="13"/>
  <c r="AN159" i="13" s="1"/>
  <c r="AO159" i="13"/>
  <c r="AP159" i="13"/>
  <c r="AQ159" i="13" s="1"/>
  <c r="M160" i="13"/>
  <c r="P160" i="13"/>
  <c r="S160" i="13"/>
  <c r="V160" i="13"/>
  <c r="Y160" i="13"/>
  <c r="AB160" i="13"/>
  <c r="AE160" i="13"/>
  <c r="AH160" i="13"/>
  <c r="AK160" i="13"/>
  <c r="AN160" i="13"/>
  <c r="AQ160" i="13"/>
  <c r="M161" i="13"/>
  <c r="P161" i="13"/>
  <c r="S161" i="13"/>
  <c r="V161" i="13"/>
  <c r="Y161" i="13"/>
  <c r="AB161" i="13"/>
  <c r="AE161" i="13"/>
  <c r="AH161" i="13"/>
  <c r="AK161" i="13"/>
  <c r="AN161" i="13"/>
  <c r="AQ161" i="13"/>
  <c r="M162" i="13"/>
  <c r="P162" i="13"/>
  <c r="S162" i="13"/>
  <c r="V162" i="13"/>
  <c r="Y162" i="13"/>
  <c r="AB162" i="13"/>
  <c r="AE162" i="13"/>
  <c r="AH162" i="13"/>
  <c r="AK162" i="13"/>
  <c r="AN162" i="13"/>
  <c r="AQ162" i="13"/>
  <c r="M163" i="13"/>
  <c r="P163" i="13"/>
  <c r="S163" i="13"/>
  <c r="V163" i="13"/>
  <c r="Y163" i="13"/>
  <c r="AB163" i="13"/>
  <c r="AE163" i="13"/>
  <c r="AH163" i="13"/>
  <c r="AK163" i="13"/>
  <c r="AN163" i="13"/>
  <c r="AQ163" i="13"/>
  <c r="I159" i="13"/>
  <c r="H159" i="13"/>
  <c r="K139" i="13"/>
  <c r="L139" i="13"/>
  <c r="N139" i="13"/>
  <c r="O139" i="13"/>
  <c r="Q139" i="13"/>
  <c r="R139" i="13"/>
  <c r="S139" i="13" s="1"/>
  <c r="T139" i="13"/>
  <c r="U139" i="13"/>
  <c r="V139" i="13" s="1"/>
  <c r="W139" i="13"/>
  <c r="X139" i="13"/>
  <c r="Y139" i="13" s="1"/>
  <c r="Z139" i="13"/>
  <c r="AA139" i="13"/>
  <c r="AB139" i="13" s="1"/>
  <c r="AC139" i="13"/>
  <c r="AD139" i="13"/>
  <c r="AE139" i="13" s="1"/>
  <c r="AF139" i="13"/>
  <c r="AG139" i="13"/>
  <c r="AH139" i="13" s="1"/>
  <c r="AI139" i="13"/>
  <c r="AJ139" i="13"/>
  <c r="AK139" i="13" s="1"/>
  <c r="AL139" i="13"/>
  <c r="AM139" i="13"/>
  <c r="AN139" i="13" s="1"/>
  <c r="AO139" i="13"/>
  <c r="AP139" i="13"/>
  <c r="AQ139" i="13" s="1"/>
  <c r="M140" i="13"/>
  <c r="P140" i="13"/>
  <c r="S140" i="13"/>
  <c r="V140" i="13"/>
  <c r="Y140" i="13"/>
  <c r="AB140" i="13"/>
  <c r="AE140" i="13"/>
  <c r="AH140" i="13"/>
  <c r="AK140" i="13"/>
  <c r="AN140" i="13"/>
  <c r="AQ140" i="13"/>
  <c r="M141" i="13"/>
  <c r="P141" i="13"/>
  <c r="S141" i="13"/>
  <c r="V141" i="13"/>
  <c r="Y141" i="13"/>
  <c r="AB141" i="13"/>
  <c r="AE141" i="13"/>
  <c r="AH141" i="13"/>
  <c r="AK141" i="13"/>
  <c r="AN141" i="13"/>
  <c r="AQ141" i="13"/>
  <c r="M142" i="13"/>
  <c r="P142" i="13"/>
  <c r="S142" i="13"/>
  <c r="V142" i="13"/>
  <c r="Y142" i="13"/>
  <c r="AB142" i="13"/>
  <c r="AE142" i="13"/>
  <c r="AH142" i="13"/>
  <c r="AK142" i="13"/>
  <c r="AN142" i="13"/>
  <c r="AQ142" i="13"/>
  <c r="M143" i="13"/>
  <c r="P143" i="13"/>
  <c r="S143" i="13"/>
  <c r="V143" i="13"/>
  <c r="Y143" i="13"/>
  <c r="AB143" i="13"/>
  <c r="AE143" i="13"/>
  <c r="AH143" i="13"/>
  <c r="AK143" i="13"/>
  <c r="AN143" i="13"/>
  <c r="AQ143" i="13"/>
  <c r="I139" i="13"/>
  <c r="H139" i="13"/>
  <c r="F125" i="13"/>
  <c r="G125" i="13" s="1"/>
  <c r="F126" i="13"/>
  <c r="G126" i="13" s="1"/>
  <c r="F127" i="13"/>
  <c r="G127" i="13" s="1"/>
  <c r="F128" i="13"/>
  <c r="G128" i="13" s="1"/>
  <c r="F140" i="13"/>
  <c r="G140" i="13" s="1"/>
  <c r="F141" i="13"/>
  <c r="G141" i="13" s="1"/>
  <c r="F142" i="13"/>
  <c r="F143" i="13"/>
  <c r="G143" i="13" s="1"/>
  <c r="F160" i="13"/>
  <c r="G160" i="13" s="1"/>
  <c r="F161" i="13"/>
  <c r="G161" i="13" s="1"/>
  <c r="F162" i="13"/>
  <c r="G162" i="13" s="1"/>
  <c r="F163" i="13"/>
  <c r="G163" i="13" s="1"/>
  <c r="E125" i="13"/>
  <c r="E126" i="13"/>
  <c r="E127" i="13"/>
  <c r="E128" i="13"/>
  <c r="E140" i="13"/>
  <c r="E141" i="13"/>
  <c r="E142" i="13"/>
  <c r="E143" i="13"/>
  <c r="E160" i="13"/>
  <c r="E161" i="13"/>
  <c r="E162" i="13"/>
  <c r="E163" i="13"/>
  <c r="K120" i="13"/>
  <c r="L120" i="13"/>
  <c r="N120" i="13"/>
  <c r="O120" i="13"/>
  <c r="Q120" i="13"/>
  <c r="R120" i="13"/>
  <c r="T120" i="13"/>
  <c r="U120" i="13"/>
  <c r="W120" i="13"/>
  <c r="X120" i="13"/>
  <c r="Z120" i="13"/>
  <c r="AA120" i="13"/>
  <c r="AC120" i="13"/>
  <c r="AD120" i="13"/>
  <c r="AF120" i="13"/>
  <c r="AG120" i="13"/>
  <c r="AI120" i="13"/>
  <c r="AJ120" i="13"/>
  <c r="AL120" i="13"/>
  <c r="AM120" i="13"/>
  <c r="AO120" i="13"/>
  <c r="AP120" i="13"/>
  <c r="K121" i="13"/>
  <c r="L121" i="13"/>
  <c r="N121" i="13"/>
  <c r="O121" i="13"/>
  <c r="Q121" i="13"/>
  <c r="R121" i="13"/>
  <c r="T121" i="13"/>
  <c r="U121" i="13"/>
  <c r="W121" i="13"/>
  <c r="X121" i="13"/>
  <c r="Z121" i="13"/>
  <c r="AA121" i="13"/>
  <c r="AC121" i="13"/>
  <c r="AD121" i="13"/>
  <c r="AF121" i="13"/>
  <c r="AG121" i="13"/>
  <c r="AI121" i="13"/>
  <c r="AJ121" i="13"/>
  <c r="AL121" i="13"/>
  <c r="AM121" i="13"/>
  <c r="AO121" i="13"/>
  <c r="AP121" i="13"/>
  <c r="K122" i="13"/>
  <c r="L122" i="13"/>
  <c r="N122" i="13"/>
  <c r="O122" i="13"/>
  <c r="Q122" i="13"/>
  <c r="R122" i="13"/>
  <c r="T122" i="13"/>
  <c r="U122" i="13"/>
  <c r="W122" i="13"/>
  <c r="X122" i="13"/>
  <c r="Z122" i="13"/>
  <c r="AA122" i="13"/>
  <c r="AC122" i="13"/>
  <c r="AD122" i="13"/>
  <c r="AF122" i="13"/>
  <c r="AG122" i="13"/>
  <c r="AI122" i="13"/>
  <c r="AJ122" i="13"/>
  <c r="AL122" i="13"/>
  <c r="AM122" i="13"/>
  <c r="AO122" i="13"/>
  <c r="AP122" i="13"/>
  <c r="K123" i="13"/>
  <c r="L123" i="13"/>
  <c r="N123" i="13"/>
  <c r="O123" i="13"/>
  <c r="Q123" i="13"/>
  <c r="R123" i="13"/>
  <c r="T123" i="13"/>
  <c r="U123" i="13"/>
  <c r="W123" i="13"/>
  <c r="X123" i="13"/>
  <c r="Z123" i="13"/>
  <c r="AA123" i="13"/>
  <c r="AC123" i="13"/>
  <c r="AD123" i="13"/>
  <c r="AF123" i="13"/>
  <c r="AG123" i="13"/>
  <c r="AI123" i="13"/>
  <c r="AJ123" i="13"/>
  <c r="AL123" i="13"/>
  <c r="AM123" i="13"/>
  <c r="AO123" i="13"/>
  <c r="AP123" i="13"/>
  <c r="K124" i="13"/>
  <c r="L124" i="13"/>
  <c r="M124" i="13" s="1"/>
  <c r="N124" i="13"/>
  <c r="O124" i="13"/>
  <c r="P124" i="13" s="1"/>
  <c r="Q124" i="13"/>
  <c r="R124" i="13"/>
  <c r="S124" i="13" s="1"/>
  <c r="T124" i="13"/>
  <c r="U124" i="13"/>
  <c r="V124" i="13" s="1"/>
  <c r="W124" i="13"/>
  <c r="X124" i="13"/>
  <c r="Y124" i="13" s="1"/>
  <c r="Z124" i="13"/>
  <c r="AA124" i="13"/>
  <c r="AB124" i="13" s="1"/>
  <c r="AC124" i="13"/>
  <c r="AD124" i="13"/>
  <c r="AE124" i="13" s="1"/>
  <c r="AF124" i="13"/>
  <c r="AG124" i="13"/>
  <c r="AH124" i="13" s="1"/>
  <c r="AI124" i="13"/>
  <c r="AJ124" i="13"/>
  <c r="AK124" i="13" s="1"/>
  <c r="AL124" i="13"/>
  <c r="AM124" i="13"/>
  <c r="AN124" i="13" s="1"/>
  <c r="AO124" i="13"/>
  <c r="AP124" i="13"/>
  <c r="AQ124" i="13" s="1"/>
  <c r="M125" i="13"/>
  <c r="P125" i="13"/>
  <c r="S125" i="13"/>
  <c r="V125" i="13"/>
  <c r="Y125" i="13"/>
  <c r="AB125" i="13"/>
  <c r="AE125" i="13"/>
  <c r="AH125" i="13"/>
  <c r="AK125" i="13"/>
  <c r="AN125" i="13"/>
  <c r="AQ125" i="13"/>
  <c r="M126" i="13"/>
  <c r="P126" i="13"/>
  <c r="S126" i="13"/>
  <c r="V126" i="13"/>
  <c r="Y126" i="13"/>
  <c r="AB126" i="13"/>
  <c r="AE126" i="13"/>
  <c r="AH126" i="13"/>
  <c r="AK126" i="13"/>
  <c r="AN126" i="13"/>
  <c r="AQ126" i="13"/>
  <c r="M127" i="13"/>
  <c r="P127" i="13"/>
  <c r="S127" i="13"/>
  <c r="V127" i="13"/>
  <c r="Y127" i="13"/>
  <c r="AB127" i="13"/>
  <c r="AE127" i="13"/>
  <c r="AH127" i="13"/>
  <c r="AK127" i="13"/>
  <c r="AN127" i="13"/>
  <c r="AQ127" i="13"/>
  <c r="M128" i="13"/>
  <c r="P128" i="13"/>
  <c r="S128" i="13"/>
  <c r="V128" i="13"/>
  <c r="Y128" i="13"/>
  <c r="AB128" i="13"/>
  <c r="AE128" i="13"/>
  <c r="AH128" i="13"/>
  <c r="AK128" i="13"/>
  <c r="AN128" i="13"/>
  <c r="AQ128" i="13"/>
  <c r="I124" i="13"/>
  <c r="J124" i="13" s="1"/>
  <c r="H124" i="13"/>
  <c r="I120" i="13"/>
  <c r="I121" i="13"/>
  <c r="I122" i="13"/>
  <c r="I123" i="13"/>
  <c r="H121" i="13"/>
  <c r="H122" i="13"/>
  <c r="H123" i="13"/>
  <c r="H120" i="13"/>
  <c r="J125" i="13"/>
  <c r="J126" i="13"/>
  <c r="J127" i="13"/>
  <c r="J128" i="13"/>
  <c r="J140" i="13"/>
  <c r="J141" i="13"/>
  <c r="J142" i="13"/>
  <c r="J143" i="13"/>
  <c r="J160" i="13"/>
  <c r="J161" i="13"/>
  <c r="J162" i="13"/>
  <c r="J163" i="13"/>
  <c r="K108" i="13"/>
  <c r="L108" i="13"/>
  <c r="M108" i="13" s="1"/>
  <c r="N108" i="13"/>
  <c r="O108" i="13"/>
  <c r="P108" i="13" s="1"/>
  <c r="Q108" i="13"/>
  <c r="R108" i="13"/>
  <c r="S108" i="13" s="1"/>
  <c r="T108" i="13"/>
  <c r="U108" i="13"/>
  <c r="V108" i="13" s="1"/>
  <c r="W108" i="13"/>
  <c r="X108" i="13"/>
  <c r="Y108" i="13" s="1"/>
  <c r="Z108" i="13"/>
  <c r="AA108" i="13"/>
  <c r="AB108" i="13" s="1"/>
  <c r="AC108" i="13"/>
  <c r="AD108" i="13"/>
  <c r="AE108" i="13" s="1"/>
  <c r="AF108" i="13"/>
  <c r="AG108" i="13"/>
  <c r="AH108" i="13" s="1"/>
  <c r="AI108" i="13"/>
  <c r="AJ108" i="13"/>
  <c r="AK108" i="13" s="1"/>
  <c r="AL108" i="13"/>
  <c r="AM108" i="13"/>
  <c r="AN108" i="13" s="1"/>
  <c r="AO108" i="13"/>
  <c r="AP108" i="13"/>
  <c r="AQ108" i="13" s="1"/>
  <c r="M109" i="13"/>
  <c r="P109" i="13"/>
  <c r="S109" i="13"/>
  <c r="V109" i="13"/>
  <c r="Y109" i="13"/>
  <c r="AB109" i="13"/>
  <c r="AE109" i="13"/>
  <c r="AH109" i="13"/>
  <c r="AK109" i="13"/>
  <c r="AN109" i="13"/>
  <c r="AQ109" i="13"/>
  <c r="M110" i="13"/>
  <c r="P110" i="13"/>
  <c r="S110" i="13"/>
  <c r="V110" i="13"/>
  <c r="Y110" i="13"/>
  <c r="AB110" i="13"/>
  <c r="AE110" i="13"/>
  <c r="AH110" i="13"/>
  <c r="AK110" i="13"/>
  <c r="AN110" i="13"/>
  <c r="AQ110" i="13"/>
  <c r="M111" i="13"/>
  <c r="P111" i="13"/>
  <c r="S111" i="13"/>
  <c r="V111" i="13"/>
  <c r="Y111" i="13"/>
  <c r="AB111" i="13"/>
  <c r="AE111" i="13"/>
  <c r="AH111" i="13"/>
  <c r="AK111" i="13"/>
  <c r="AN111" i="13"/>
  <c r="AQ111" i="13"/>
  <c r="M112" i="13"/>
  <c r="P112" i="13"/>
  <c r="S112" i="13"/>
  <c r="V112" i="13"/>
  <c r="Y112" i="13"/>
  <c r="AB112" i="13"/>
  <c r="AE112" i="13"/>
  <c r="AH112" i="13"/>
  <c r="AK112" i="13"/>
  <c r="AN112" i="13"/>
  <c r="AQ112" i="13"/>
  <c r="H108" i="13"/>
  <c r="I108" i="13"/>
  <c r="J108" i="13" s="1"/>
  <c r="J109" i="13"/>
  <c r="J110" i="13"/>
  <c r="J111" i="13"/>
  <c r="J112" i="13"/>
  <c r="H113" i="13"/>
  <c r="I113" i="13"/>
  <c r="J113" i="13" s="1"/>
  <c r="J114" i="13"/>
  <c r="J115" i="13"/>
  <c r="J116" i="13"/>
  <c r="J117" i="13"/>
  <c r="I43" i="13"/>
  <c r="J43" i="13" s="1"/>
  <c r="H43" i="13"/>
  <c r="J44" i="13"/>
  <c r="J45" i="13"/>
  <c r="J46" i="13"/>
  <c r="J47" i="13"/>
  <c r="F44" i="13"/>
  <c r="G44" i="13" s="1"/>
  <c r="F45" i="13"/>
  <c r="G45" i="13" s="1"/>
  <c r="F46" i="13"/>
  <c r="G46" i="13" s="1"/>
  <c r="F47" i="13"/>
  <c r="G47" i="13" s="1"/>
  <c r="F109" i="13"/>
  <c r="G109" i="13" s="1"/>
  <c r="F110" i="13"/>
  <c r="G110" i="13" s="1"/>
  <c r="F111" i="13"/>
  <c r="G111" i="13" s="1"/>
  <c r="F112" i="13"/>
  <c r="G112" i="13" s="1"/>
  <c r="F114" i="13"/>
  <c r="G114" i="13" s="1"/>
  <c r="F115" i="13"/>
  <c r="G115" i="13" s="1"/>
  <c r="F116" i="13"/>
  <c r="F117" i="13"/>
  <c r="G117" i="13" s="1"/>
  <c r="E44" i="13"/>
  <c r="E45" i="13"/>
  <c r="E46" i="13"/>
  <c r="E47" i="13"/>
  <c r="E109" i="13"/>
  <c r="E110" i="13"/>
  <c r="E111" i="13"/>
  <c r="E112" i="13"/>
  <c r="E114" i="13"/>
  <c r="E115" i="13"/>
  <c r="E116" i="13"/>
  <c r="E117" i="13"/>
  <c r="AG168" i="13" l="1"/>
  <c r="O168" i="13"/>
  <c r="AD167" i="13"/>
  <c r="L167" i="13"/>
  <c r="AA166" i="13"/>
  <c r="AP165" i="13"/>
  <c r="X165" i="13"/>
  <c r="W359" i="13"/>
  <c r="W356" i="13" s="1"/>
  <c r="W12" i="13"/>
  <c r="AF168" i="13"/>
  <c r="N168" i="13"/>
  <c r="AC167" i="13"/>
  <c r="K167" i="13"/>
  <c r="Z166" i="13"/>
  <c r="AO165" i="13"/>
  <c r="W165" i="13"/>
  <c r="O359" i="13"/>
  <c r="O12" i="13"/>
  <c r="H33" i="13"/>
  <c r="AD168" i="13"/>
  <c r="AE168" i="13" s="1"/>
  <c r="L168" i="13"/>
  <c r="AA167" i="13"/>
  <c r="AP166" i="13"/>
  <c r="X166" i="13"/>
  <c r="AM165" i="13"/>
  <c r="U165" i="13"/>
  <c r="H36" i="13"/>
  <c r="H16" i="13" s="1"/>
  <c r="AC168" i="13"/>
  <c r="K168" i="13"/>
  <c r="Z167" i="13"/>
  <c r="AO166" i="13"/>
  <c r="W166" i="13"/>
  <c r="AL165" i="13"/>
  <c r="T165" i="13"/>
  <c r="N359" i="13"/>
  <c r="N356" i="13" s="1"/>
  <c r="N12" i="13"/>
  <c r="I356" i="13"/>
  <c r="H167" i="13"/>
  <c r="H35" i="13"/>
  <c r="H15" i="13" s="1"/>
  <c r="AA168" i="13"/>
  <c r="AP167" i="13"/>
  <c r="X167" i="13"/>
  <c r="AM166" i="13"/>
  <c r="U166" i="13"/>
  <c r="AJ165" i="13"/>
  <c r="AJ164" i="13" s="1"/>
  <c r="AK164" i="13" s="1"/>
  <c r="R165" i="13"/>
  <c r="Z359" i="13"/>
  <c r="Z356" i="13" s="1"/>
  <c r="Z12" i="13"/>
  <c r="H166" i="13"/>
  <c r="H34" i="13"/>
  <c r="H14" i="13" s="1"/>
  <c r="Z168" i="13"/>
  <c r="AO167" i="13"/>
  <c r="W167" i="13"/>
  <c r="AL166" i="13"/>
  <c r="T166" i="13"/>
  <c r="AI165" i="13"/>
  <c r="Q165" i="13"/>
  <c r="T359" i="13"/>
  <c r="T356" i="13" s="1"/>
  <c r="T12" i="13"/>
  <c r="AP168" i="13"/>
  <c r="X168" i="13"/>
  <c r="AM167" i="13"/>
  <c r="U167" i="13"/>
  <c r="AJ166" i="13"/>
  <c r="R166" i="13"/>
  <c r="AG165" i="13"/>
  <c r="O165" i="13"/>
  <c r="AF359" i="13"/>
  <c r="AF356" i="13" s="1"/>
  <c r="AF12" i="13"/>
  <c r="I167" i="13"/>
  <c r="AO168" i="13"/>
  <c r="W168" i="13"/>
  <c r="AL167" i="13"/>
  <c r="AL164" i="13" s="1"/>
  <c r="T167" i="13"/>
  <c r="AI166" i="13"/>
  <c r="Q166" i="13"/>
  <c r="AF165" i="13"/>
  <c r="AF164" i="13" s="1"/>
  <c r="N165" i="13"/>
  <c r="L359" i="13"/>
  <c r="L12" i="13"/>
  <c r="I166" i="13"/>
  <c r="AM168" i="13"/>
  <c r="U168" i="13"/>
  <c r="AJ167" i="13"/>
  <c r="R167" i="13"/>
  <c r="R164" i="13" s="1"/>
  <c r="S164" i="13" s="1"/>
  <c r="AG166" i="13"/>
  <c r="AH166" i="13" s="1"/>
  <c r="O166" i="13"/>
  <c r="AD165" i="13"/>
  <c r="L165" i="13"/>
  <c r="AC359" i="13"/>
  <c r="AC356" i="13" s="1"/>
  <c r="AC12" i="13"/>
  <c r="I165" i="13"/>
  <c r="AL168" i="13"/>
  <c r="T168" i="13"/>
  <c r="AI167" i="13"/>
  <c r="Q167" i="13"/>
  <c r="AF166" i="13"/>
  <c r="N166" i="13"/>
  <c r="AC165" i="13"/>
  <c r="AC164" i="13" s="1"/>
  <c r="K165" i="13"/>
  <c r="R168" i="13"/>
  <c r="AG167" i="13"/>
  <c r="AH167" i="13" s="1"/>
  <c r="O167" i="13"/>
  <c r="O164" i="13" s="1"/>
  <c r="AD166" i="13"/>
  <c r="AE166" i="13" s="1"/>
  <c r="AA165" i="13"/>
  <c r="K359" i="13"/>
  <c r="K356" i="13" s="1"/>
  <c r="K12" i="13"/>
  <c r="AJ168" i="13"/>
  <c r="L166" i="13"/>
  <c r="AI168" i="13"/>
  <c r="Q168" i="13"/>
  <c r="AF167" i="13"/>
  <c r="N167" i="13"/>
  <c r="AC166" i="13"/>
  <c r="K166" i="13"/>
  <c r="Z165" i="13"/>
  <c r="P348" i="13"/>
  <c r="J120" i="13"/>
  <c r="P266" i="13"/>
  <c r="P180" i="13"/>
  <c r="G183" i="13"/>
  <c r="P139" i="13"/>
  <c r="AH168" i="13"/>
  <c r="V168" i="13"/>
  <c r="AQ167" i="13"/>
  <c r="AE167" i="13"/>
  <c r="S167" i="13"/>
  <c r="AN166" i="13"/>
  <c r="AB166" i="13"/>
  <c r="P166" i="13"/>
  <c r="AK165" i="13"/>
  <c r="Y165" i="13"/>
  <c r="AQ346" i="13"/>
  <c r="AE346" i="13"/>
  <c r="S346" i="13"/>
  <c r="AN345" i="13"/>
  <c r="AB345" i="13"/>
  <c r="P345" i="13"/>
  <c r="AK344" i="13"/>
  <c r="Y344" i="13"/>
  <c r="M344" i="13"/>
  <c r="AH343" i="13"/>
  <c r="V343" i="13"/>
  <c r="AQ168" i="13"/>
  <c r="S168" i="13"/>
  <c r="AN167" i="13"/>
  <c r="AB167" i="13"/>
  <c r="M166" i="13"/>
  <c r="AN346" i="13"/>
  <c r="AB346" i="13"/>
  <c r="P346" i="13"/>
  <c r="AK345" i="13"/>
  <c r="Y345" i="13"/>
  <c r="AH344" i="13"/>
  <c r="V344" i="13"/>
  <c r="AQ343" i="13"/>
  <c r="AE343" i="13"/>
  <c r="S343" i="13"/>
  <c r="AB168" i="13"/>
  <c r="AK167" i="13"/>
  <c r="Y167" i="13"/>
  <c r="J346" i="13"/>
  <c r="AK346" i="13"/>
  <c r="Y346" i="13"/>
  <c r="M346" i="13"/>
  <c r="AH345" i="13"/>
  <c r="V345" i="13"/>
  <c r="AQ344" i="13"/>
  <c r="AE344" i="13"/>
  <c r="S344" i="13"/>
  <c r="AN168" i="13"/>
  <c r="P168" i="13"/>
  <c r="V166" i="13"/>
  <c r="J345" i="13"/>
  <c r="AK168" i="13"/>
  <c r="Y168" i="13"/>
  <c r="M168" i="13"/>
  <c r="V167" i="13"/>
  <c r="AQ166" i="13"/>
  <c r="S166" i="13"/>
  <c r="J344" i="13"/>
  <c r="AH346" i="13"/>
  <c r="V346" i="13"/>
  <c r="AQ345" i="13"/>
  <c r="AE345" i="13"/>
  <c r="S345" i="13"/>
  <c r="AN344" i="13"/>
  <c r="AB344" i="13"/>
  <c r="P344" i="13"/>
  <c r="AK343" i="13"/>
  <c r="Y343" i="13"/>
  <c r="M343" i="13"/>
  <c r="H165" i="13"/>
  <c r="M345" i="13"/>
  <c r="G280" i="13"/>
  <c r="M167" i="13"/>
  <c r="M139" i="13"/>
  <c r="AP164" i="13"/>
  <c r="AQ164" i="13" s="1"/>
  <c r="AQ165" i="13"/>
  <c r="T164" i="13"/>
  <c r="AO164" i="13"/>
  <c r="AI164" i="13"/>
  <c r="W164" i="13"/>
  <c r="Q164" i="13"/>
  <c r="K164" i="13"/>
  <c r="AD164" i="13"/>
  <c r="AE164" i="13" s="1"/>
  <c r="AE165" i="13"/>
  <c r="M165" i="13"/>
  <c r="L164" i="13"/>
  <c r="AK166" i="13"/>
  <c r="X164" i="13"/>
  <c r="Y164" i="13" s="1"/>
  <c r="Y166" i="13"/>
  <c r="AM164" i="13"/>
  <c r="AN164" i="13" s="1"/>
  <c r="AN165" i="13"/>
  <c r="AG164" i="13"/>
  <c r="AH164" i="13" s="1"/>
  <c r="AH165" i="13"/>
  <c r="AA164" i="13"/>
  <c r="AB164" i="13" s="1"/>
  <c r="AB165" i="13"/>
  <c r="U164" i="13"/>
  <c r="V164" i="13" s="1"/>
  <c r="V165" i="13"/>
  <c r="P165" i="13"/>
  <c r="S165" i="13"/>
  <c r="Z164" i="13"/>
  <c r="N164" i="13"/>
  <c r="J348" i="13"/>
  <c r="I168" i="13"/>
  <c r="H168" i="13"/>
  <c r="G142" i="13"/>
  <c r="G116" i="13"/>
  <c r="O352" i="13"/>
  <c r="P352" i="13" s="1"/>
  <c r="S16" i="13"/>
  <c r="AK121" i="13"/>
  <c r="AK14" i="13"/>
  <c r="M121" i="13"/>
  <c r="M14" i="13"/>
  <c r="M123" i="13"/>
  <c r="S121" i="13"/>
  <c r="S14" i="13"/>
  <c r="J214" i="13"/>
  <c r="AQ121" i="13"/>
  <c r="AQ14" i="13"/>
  <c r="Y121" i="13"/>
  <c r="Y14" i="13"/>
  <c r="AB120" i="13"/>
  <c r="P120" i="13"/>
  <c r="J212" i="13"/>
  <c r="J121" i="13"/>
  <c r="AH16" i="13"/>
  <c r="AB123" i="13"/>
  <c r="AB16" i="13"/>
  <c r="V123" i="13"/>
  <c r="V16" i="13"/>
  <c r="P123" i="13"/>
  <c r="AK122" i="13"/>
  <c r="Y122" i="13"/>
  <c r="M122" i="13"/>
  <c r="AN121" i="13"/>
  <c r="AN14" i="13"/>
  <c r="AH121" i="13"/>
  <c r="AH14" i="13"/>
  <c r="AB14" i="13"/>
  <c r="V121" i="13"/>
  <c r="V14" i="13"/>
  <c r="P121" i="13"/>
  <c r="P14" i="13"/>
  <c r="AQ120" i="13"/>
  <c r="AK13" i="13"/>
  <c r="AE120" i="13"/>
  <c r="Y13" i="13"/>
  <c r="S120" i="13"/>
  <c r="M120" i="13"/>
  <c r="M13" i="13"/>
  <c r="AQ123" i="13"/>
  <c r="AQ16" i="13"/>
  <c r="AE123" i="13"/>
  <c r="AE16" i="13"/>
  <c r="P122" i="13"/>
  <c r="AE121" i="13"/>
  <c r="AE14" i="13"/>
  <c r="J122" i="13"/>
  <c r="J213" i="13"/>
  <c r="J211" i="13"/>
  <c r="E277" i="13"/>
  <c r="E214" i="13"/>
  <c r="AQ122" i="13"/>
  <c r="AK123" i="13"/>
  <c r="AK120" i="13"/>
  <c r="E345" i="13"/>
  <c r="AN120" i="13"/>
  <c r="F277" i="13"/>
  <c r="H342" i="13"/>
  <c r="AM342" i="13"/>
  <c r="AN342" i="13" s="1"/>
  <c r="E343" i="13"/>
  <c r="AH122" i="13"/>
  <c r="E346" i="13"/>
  <c r="O342" i="13"/>
  <c r="P342" i="13" s="1"/>
  <c r="V122" i="13"/>
  <c r="F139" i="13"/>
  <c r="T342" i="13"/>
  <c r="AC342" i="13"/>
  <c r="AN122" i="13"/>
  <c r="AE122" i="13"/>
  <c r="I342" i="13"/>
  <c r="J342" i="13" s="1"/>
  <c r="AL342" i="13"/>
  <c r="E344" i="13"/>
  <c r="AA342" i="13"/>
  <c r="AB342" i="13" s="1"/>
  <c r="W342" i="13"/>
  <c r="AF342" i="13"/>
  <c r="AO342" i="13"/>
  <c r="Q342" i="13"/>
  <c r="Z342" i="13"/>
  <c r="AI342" i="13"/>
  <c r="K342" i="13"/>
  <c r="F10" i="17"/>
  <c r="G10" i="17" s="1"/>
  <c r="G11" i="17"/>
  <c r="AP342" i="13"/>
  <c r="AQ342" i="13" s="1"/>
  <c r="AD342" i="13"/>
  <c r="AE342" i="13" s="1"/>
  <c r="R342" i="13"/>
  <c r="S342" i="13" s="1"/>
  <c r="N342" i="13"/>
  <c r="F344" i="13"/>
  <c r="G344" i="13" s="1"/>
  <c r="AN343" i="13"/>
  <c r="AB343" i="13"/>
  <c r="P343" i="13"/>
  <c r="AG342" i="13"/>
  <c r="AH342" i="13" s="1"/>
  <c r="U342" i="13"/>
  <c r="V342" i="13" s="1"/>
  <c r="AJ342" i="13"/>
  <c r="AK342" i="13" s="1"/>
  <c r="X342" i="13"/>
  <c r="Y342" i="13" s="1"/>
  <c r="L342" i="13"/>
  <c r="F346" i="13"/>
  <c r="G346" i="13" s="1"/>
  <c r="F345" i="13"/>
  <c r="F343" i="13"/>
  <c r="G343" i="13" s="1"/>
  <c r="J343" i="13"/>
  <c r="E270" i="13"/>
  <c r="E268" i="13"/>
  <c r="E269" i="13"/>
  <c r="F270" i="13"/>
  <c r="G270" i="13" s="1"/>
  <c r="E180" i="13"/>
  <c r="F213" i="13"/>
  <c r="H210" i="13"/>
  <c r="E205" i="13"/>
  <c r="F211" i="13"/>
  <c r="G211" i="13" s="1"/>
  <c r="I210" i="13"/>
  <c r="J210" i="13" s="1"/>
  <c r="E213" i="13"/>
  <c r="E211" i="13"/>
  <c r="F214" i="13"/>
  <c r="G214" i="13" s="1"/>
  <c r="F212" i="13"/>
  <c r="G212" i="13" s="1"/>
  <c r="E212" i="13"/>
  <c r="F180" i="13"/>
  <c r="F205" i="13"/>
  <c r="G205" i="13" s="1"/>
  <c r="F123" i="13"/>
  <c r="G123" i="13" s="1"/>
  <c r="Y123" i="13"/>
  <c r="AB122" i="13"/>
  <c r="S122" i="13"/>
  <c r="V120" i="13"/>
  <c r="E139" i="13"/>
  <c r="E123" i="13"/>
  <c r="F121" i="13"/>
  <c r="G121" i="13" s="1"/>
  <c r="F159" i="13"/>
  <c r="G159" i="13" s="1"/>
  <c r="AH123" i="13"/>
  <c r="S123" i="13"/>
  <c r="AB121" i="13"/>
  <c r="X119" i="13"/>
  <c r="Y119" i="13" s="1"/>
  <c r="T119" i="13"/>
  <c r="AG119" i="13"/>
  <c r="AH119" i="13" s="1"/>
  <c r="E122" i="13"/>
  <c r="E121" i="13"/>
  <c r="E120" i="13"/>
  <c r="E159" i="13"/>
  <c r="J159" i="13"/>
  <c r="J139" i="13"/>
  <c r="AO119" i="13"/>
  <c r="F122" i="13"/>
  <c r="G122" i="13" s="1"/>
  <c r="AJ119" i="13"/>
  <c r="AK119" i="13" s="1"/>
  <c r="J123" i="13"/>
  <c r="K119" i="13"/>
  <c r="W119" i="13"/>
  <c r="Z119" i="13"/>
  <c r="Q119" i="13"/>
  <c r="F124" i="13"/>
  <c r="G124" i="13" s="1"/>
  <c r="F120" i="13"/>
  <c r="G120" i="13" s="1"/>
  <c r="AF119" i="13"/>
  <c r="N119" i="13"/>
  <c r="AM119" i="13"/>
  <c r="AN119" i="13" s="1"/>
  <c r="AI119" i="13"/>
  <c r="AL119" i="13"/>
  <c r="AH120" i="13"/>
  <c r="AC119" i="13"/>
  <c r="Y120" i="13"/>
  <c r="U119" i="13"/>
  <c r="V119" i="13" s="1"/>
  <c r="L119" i="13"/>
  <c r="M119" i="13" s="1"/>
  <c r="AP119" i="13"/>
  <c r="AQ119" i="13" s="1"/>
  <c r="AD119" i="13"/>
  <c r="AE119" i="13" s="1"/>
  <c r="R119" i="13"/>
  <c r="S119" i="13" s="1"/>
  <c r="AA119" i="13"/>
  <c r="AB119" i="13" s="1"/>
  <c r="O119" i="13"/>
  <c r="P119" i="13" s="1"/>
  <c r="AN123" i="13"/>
  <c r="E124" i="13"/>
  <c r="I119" i="13"/>
  <c r="H119" i="13"/>
  <c r="E113" i="13"/>
  <c r="E108" i="13"/>
  <c r="F113" i="13"/>
  <c r="F108" i="13"/>
  <c r="G108" i="13" s="1"/>
  <c r="E43" i="13"/>
  <c r="F43" i="13"/>
  <c r="G43" i="13" s="1"/>
  <c r="M359" i="13" l="1"/>
  <c r="L356" i="13"/>
  <c r="M356" i="13" s="1"/>
  <c r="H359" i="13"/>
  <c r="J359" i="13" s="1"/>
  <c r="H32" i="13"/>
  <c r="H13" i="13"/>
  <c r="P17" i="13"/>
  <c r="P359" i="13"/>
  <c r="O356" i="13"/>
  <c r="P356" i="13" s="1"/>
  <c r="H358" i="13"/>
  <c r="E358" i="13" s="1"/>
  <c r="P167" i="13"/>
  <c r="AE17" i="13"/>
  <c r="AN17" i="13"/>
  <c r="H360" i="13"/>
  <c r="E360" i="13" s="1"/>
  <c r="Y17" i="13"/>
  <c r="G277" i="13"/>
  <c r="G345" i="13"/>
  <c r="E18" i="13"/>
  <c r="G213" i="13"/>
  <c r="P15" i="13"/>
  <c r="P164" i="13"/>
  <c r="G180" i="13"/>
  <c r="M15" i="13"/>
  <c r="AN21" i="13"/>
  <c r="AN16" i="13"/>
  <c r="P13" i="13"/>
  <c r="AN13" i="13"/>
  <c r="AK21" i="13"/>
  <c r="AQ13" i="13"/>
  <c r="P21" i="13"/>
  <c r="P16" i="13"/>
  <c r="AH20" i="13"/>
  <c r="V13" i="13"/>
  <c r="M342" i="13"/>
  <c r="AE13" i="13"/>
  <c r="AB13" i="13"/>
  <c r="Y16" i="13"/>
  <c r="M21" i="13"/>
  <c r="M16" i="13"/>
  <c r="AH13" i="13"/>
  <c r="S13" i="13"/>
  <c r="J21" i="13"/>
  <c r="M164" i="13"/>
  <c r="G139" i="13"/>
  <c r="G113" i="13"/>
  <c r="F18" i="13"/>
  <c r="P20" i="13"/>
  <c r="AE21" i="13"/>
  <c r="AQ19" i="13"/>
  <c r="S19" i="13"/>
  <c r="J165" i="13"/>
  <c r="V19" i="13"/>
  <c r="AH19" i="13"/>
  <c r="M20" i="13"/>
  <c r="Y20" i="13"/>
  <c r="AK20" i="13"/>
  <c r="AB21" i="13"/>
  <c r="AK19" i="13"/>
  <c r="S21" i="13"/>
  <c r="E19" i="13"/>
  <c r="AE19" i="13"/>
  <c r="AN20" i="13"/>
  <c r="AQ21" i="13"/>
  <c r="Y19" i="13"/>
  <c r="V20" i="13"/>
  <c r="E21" i="13"/>
  <c r="Y18" i="13"/>
  <c r="P19" i="13"/>
  <c r="AB19" i="13"/>
  <c r="AN19" i="13"/>
  <c r="S20" i="13"/>
  <c r="AE20" i="13"/>
  <c r="AQ20" i="13"/>
  <c r="V21" i="13"/>
  <c r="AH21" i="13"/>
  <c r="M19" i="13"/>
  <c r="AB20" i="13"/>
  <c r="F21" i="13"/>
  <c r="G21" i="13" s="1"/>
  <c r="J167" i="13"/>
  <c r="F19" i="13"/>
  <c r="G19" i="13" s="1"/>
  <c r="E168" i="13"/>
  <c r="J168" i="13"/>
  <c r="J166" i="13"/>
  <c r="F20" i="13"/>
  <c r="E20" i="13"/>
  <c r="AK18" i="13"/>
  <c r="AK17" i="13"/>
  <c r="J19" i="13"/>
  <c r="AH17" i="13"/>
  <c r="AH18" i="13"/>
  <c r="P18" i="13"/>
  <c r="AN18" i="13"/>
  <c r="Y21" i="13"/>
  <c r="V17" i="13"/>
  <c r="V18" i="13"/>
  <c r="M18" i="13"/>
  <c r="M17" i="13"/>
  <c r="S17" i="13"/>
  <c r="S18" i="13"/>
  <c r="AE18" i="13"/>
  <c r="AQ17" i="13"/>
  <c r="AQ18" i="13"/>
  <c r="J18" i="13"/>
  <c r="J20" i="13"/>
  <c r="AB18" i="13"/>
  <c r="AB17" i="13"/>
  <c r="E342" i="13"/>
  <c r="F342" i="13"/>
  <c r="G342" i="13" s="1"/>
  <c r="F269" i="13"/>
  <c r="G269" i="13" s="1"/>
  <c r="E267" i="13"/>
  <c r="F268" i="13"/>
  <c r="G268" i="13" s="1"/>
  <c r="E210" i="13"/>
  <c r="F210" i="13"/>
  <c r="G210" i="13" s="1"/>
  <c r="F167" i="13"/>
  <c r="F168" i="13"/>
  <c r="G168" i="13" s="1"/>
  <c r="F165" i="13"/>
  <c r="G165" i="13" s="1"/>
  <c r="F166" i="13"/>
  <c r="G166" i="13" s="1"/>
  <c r="E119" i="13"/>
  <c r="J119" i="13"/>
  <c r="F119" i="13"/>
  <c r="G119" i="13" s="1"/>
  <c r="H22" i="13" l="1"/>
  <c r="H357" i="13"/>
  <c r="G20" i="13"/>
  <c r="E17" i="13"/>
  <c r="P12" i="13"/>
  <c r="AK16" i="13"/>
  <c r="M12" i="13"/>
  <c r="J17" i="13"/>
  <c r="F17" i="13"/>
  <c r="G18" i="13"/>
  <c r="E266" i="13"/>
  <c r="F267" i="13"/>
  <c r="G267" i="13" s="1"/>
  <c r="H356" i="13" l="1"/>
  <c r="J356" i="13" s="1"/>
  <c r="E357" i="13"/>
  <c r="E275" i="13"/>
  <c r="E220" i="13"/>
  <c r="F266" i="13"/>
  <c r="G266" i="13" s="1"/>
  <c r="E274" i="13" l="1"/>
  <c r="E36" i="13"/>
  <c r="J36" i="13"/>
  <c r="F36" i="13"/>
  <c r="G36" i="13" s="1"/>
  <c r="F275" i="13"/>
  <c r="G275" i="13" s="1"/>
  <c r="J275" i="13"/>
  <c r="J220" i="13"/>
  <c r="E219" i="13"/>
  <c r="E35" i="13" l="1"/>
  <c r="J16" i="13"/>
  <c r="F16" i="13"/>
  <c r="G16" i="13" s="1"/>
  <c r="F35" i="13"/>
  <c r="J35" i="13"/>
  <c r="E273" i="13"/>
  <c r="J274" i="13"/>
  <c r="F274" i="13"/>
  <c r="G274" i="13" s="1"/>
  <c r="F220" i="13"/>
  <c r="G220" i="13" s="1"/>
  <c r="E218" i="13"/>
  <c r="F219" i="13"/>
  <c r="G219" i="13" s="1"/>
  <c r="J219" i="13"/>
  <c r="G17" i="13"/>
  <c r="G35" i="13" l="1"/>
  <c r="E33" i="13"/>
  <c r="E32" i="13"/>
  <c r="E34" i="13"/>
  <c r="J34" i="13"/>
  <c r="F34" i="13"/>
  <c r="G34" i="13" s="1"/>
  <c r="J273" i="13"/>
  <c r="F273" i="13"/>
  <c r="G273" i="13" s="1"/>
  <c r="E272" i="13"/>
  <c r="H271" i="13"/>
  <c r="E271" i="13" s="1"/>
  <c r="E217" i="13"/>
  <c r="H216" i="13"/>
  <c r="E216" i="13" s="1"/>
  <c r="J218" i="13"/>
  <c r="I271" i="13" l="1"/>
  <c r="J271" i="13" s="1"/>
  <c r="J14" i="13"/>
  <c r="F14" i="13"/>
  <c r="G14" i="13" s="1"/>
  <c r="J272" i="13"/>
  <c r="F272" i="13"/>
  <c r="G272" i="13" s="1"/>
  <c r="F218" i="13"/>
  <c r="G218" i="13" s="1"/>
  <c r="J217" i="13"/>
  <c r="I216" i="13"/>
  <c r="F271" i="13" l="1"/>
  <c r="G271" i="13" s="1"/>
  <c r="F33" i="13"/>
  <c r="G33" i="13" s="1"/>
  <c r="J33" i="13"/>
  <c r="F217" i="13"/>
  <c r="G217" i="13" s="1"/>
  <c r="J216" i="13"/>
  <c r="F32" i="13" l="1"/>
  <c r="G32" i="13" s="1"/>
  <c r="J32" i="13"/>
  <c r="J13" i="13"/>
  <c r="F13" i="13"/>
  <c r="F216" i="13"/>
  <c r="G216" i="13" s="1"/>
  <c r="G13" i="13" l="1"/>
  <c r="H164" i="13"/>
  <c r="I164" i="13"/>
  <c r="E166" i="13"/>
  <c r="E165" i="13"/>
  <c r="E167" i="13" l="1"/>
  <c r="G167" i="13" s="1"/>
  <c r="F164" i="13"/>
  <c r="J164" i="13"/>
  <c r="L24" i="17"/>
  <c r="G24" i="17"/>
  <c r="L23" i="17"/>
  <c r="G23" i="17"/>
  <c r="F21" i="17"/>
  <c r="E21" i="17"/>
  <c r="E164" i="13" l="1"/>
  <c r="G164" i="13" s="1"/>
  <c r="G21" i="17"/>
  <c r="L29" i="17"/>
  <c r="G29" i="17"/>
  <c r="L28" i="17"/>
  <c r="G28" i="17"/>
  <c r="E26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F26" i="17" l="1"/>
  <c r="G26" i="17" s="1"/>
  <c r="C5" i="8"/>
  <c r="C11" i="8"/>
  <c r="D11" i="8" s="1"/>
  <c r="F16" i="17"/>
  <c r="G16" i="17" s="1"/>
  <c r="E16" i="17"/>
  <c r="C14" i="8"/>
  <c r="D14" i="8" s="1"/>
  <c r="C19" i="8"/>
  <c r="D19" i="8" s="1"/>
  <c r="D5" i="8"/>
  <c r="C24" i="8" l="1"/>
  <c r="D24" i="8"/>
  <c r="AO40" i="13" l="1"/>
  <c r="AO15" i="13" s="1"/>
  <c r="AO348" i="13"/>
  <c r="AO350" i="13"/>
  <c r="AO353" i="13"/>
  <c r="AO352" i="13" s="1"/>
  <c r="AO359" i="13" l="1"/>
  <c r="AO356" i="13" s="1"/>
  <c r="AO12" i="13"/>
  <c r="AO37" i="13"/>
  <c r="AI40" i="13"/>
  <c r="AI15" i="13" s="1"/>
  <c r="AI349" i="13"/>
  <c r="AI348" i="13" s="1"/>
  <c r="AI350" i="13"/>
  <c r="AI353" i="13"/>
  <c r="AI352" i="13" s="1"/>
  <c r="AI359" i="13" l="1"/>
  <c r="AI356" i="13" s="1"/>
  <c r="AI12" i="13"/>
  <c r="AI37" i="13"/>
  <c r="E13" i="13"/>
  <c r="E23" i="13"/>
  <c r="H12" i="13"/>
  <c r="J12" i="13" s="1"/>
  <c r="E14" i="13"/>
  <c r="J15" i="13"/>
  <c r="E16" i="13"/>
  <c r="E24" i="13"/>
  <c r="E26" i="13"/>
  <c r="E12" i="13"/>
  <c r="F12" i="13"/>
  <c r="G12" i="13"/>
  <c r="Q12" i="13"/>
  <c r="R12" i="13"/>
  <c r="S12" i="13"/>
  <c r="U12" i="13"/>
  <c r="V12" i="13"/>
  <c r="X12" i="13"/>
  <c r="Y12" i="13"/>
  <c r="AA12" i="13"/>
  <c r="AB12" i="13"/>
  <c r="AD12" i="13"/>
  <c r="AE12" i="13"/>
  <c r="AG12" i="13"/>
  <c r="AH12" i="13"/>
  <c r="AJ12" i="13"/>
  <c r="AK12" i="13"/>
  <c r="AL12" i="13"/>
  <c r="AM12" i="13"/>
  <c r="AN12" i="13"/>
  <c r="AP12" i="13"/>
  <c r="AQ12" i="13"/>
  <c r="E15" i="13"/>
  <c r="F15" i="13"/>
  <c r="G15" i="13"/>
  <c r="Q15" i="13"/>
  <c r="R15" i="13"/>
  <c r="S15" i="13"/>
  <c r="U15" i="13"/>
  <c r="V15" i="13"/>
  <c r="X15" i="13"/>
  <c r="Y15" i="13"/>
  <c r="AA15" i="13"/>
  <c r="AB15" i="13"/>
  <c r="AD15" i="13"/>
  <c r="AE15" i="13"/>
  <c r="AG15" i="13"/>
  <c r="AH15" i="13"/>
  <c r="AJ15" i="13"/>
  <c r="AK15" i="13"/>
  <c r="AL15" i="13"/>
  <c r="AM15" i="13"/>
  <c r="AN15" i="13"/>
  <c r="AP15" i="13"/>
  <c r="AQ15" i="13"/>
  <c r="E22" i="13"/>
  <c r="F22" i="13"/>
  <c r="G22" i="13"/>
  <c r="Q22" i="13"/>
  <c r="R22" i="13"/>
  <c r="S22" i="13"/>
  <c r="U22" i="13"/>
  <c r="V22" i="13"/>
  <c r="X22" i="13"/>
  <c r="Y22" i="13"/>
  <c r="AA22" i="13"/>
  <c r="AB22" i="13"/>
  <c r="AD22" i="13"/>
  <c r="AE22" i="13"/>
  <c r="AG22" i="13"/>
  <c r="AH22" i="13"/>
  <c r="AJ22" i="13"/>
  <c r="AK22" i="13"/>
  <c r="AL22" i="13"/>
  <c r="AM22" i="13"/>
  <c r="AN22" i="13"/>
  <c r="AP22" i="13"/>
  <c r="AQ22" i="13"/>
  <c r="E25" i="13"/>
  <c r="F25" i="13"/>
  <c r="G25" i="13"/>
  <c r="Q25" i="13"/>
  <c r="R25" i="13"/>
  <c r="S25" i="13"/>
  <c r="U25" i="13"/>
  <c r="V25" i="13"/>
  <c r="X25" i="13"/>
  <c r="Y25" i="13"/>
  <c r="AA25" i="13"/>
  <c r="AB25" i="13"/>
  <c r="AD25" i="13"/>
  <c r="AE25" i="13"/>
  <c r="AG25" i="13"/>
  <c r="AH25" i="13"/>
  <c r="AJ25" i="13"/>
  <c r="AK25" i="13"/>
  <c r="AL25" i="13"/>
  <c r="AM25" i="13"/>
  <c r="AN25" i="13"/>
  <c r="AP25" i="13"/>
  <c r="AQ25" i="13"/>
  <c r="E37" i="13"/>
  <c r="F37" i="13"/>
  <c r="G37" i="13"/>
  <c r="Q37" i="13"/>
  <c r="R37" i="13"/>
  <c r="S37" i="13"/>
  <c r="U37" i="13"/>
  <c r="V37" i="13"/>
  <c r="X37" i="13"/>
  <c r="Y37" i="13"/>
  <c r="AA37" i="13"/>
  <c r="AB37" i="13"/>
  <c r="AD37" i="13"/>
  <c r="AE37" i="13"/>
  <c r="AG37" i="13"/>
  <c r="AH37" i="13"/>
  <c r="AJ37" i="13"/>
  <c r="AK37" i="13"/>
  <c r="AL37" i="13"/>
  <c r="AM37" i="13"/>
  <c r="AN37" i="13"/>
  <c r="AP37" i="13"/>
  <c r="AQ37" i="13"/>
  <c r="E40" i="13"/>
  <c r="F40" i="13"/>
  <c r="G40" i="13"/>
  <c r="Q40" i="13"/>
  <c r="R40" i="13"/>
  <c r="S40" i="13"/>
  <c r="U40" i="13"/>
  <c r="V40" i="13"/>
  <c r="X40" i="13"/>
  <c r="Y40" i="13"/>
  <c r="AA40" i="13"/>
  <c r="AB40" i="13"/>
  <c r="AD40" i="13"/>
  <c r="AE40" i="13"/>
  <c r="AG40" i="13"/>
  <c r="AH40" i="13"/>
  <c r="AJ40" i="13"/>
  <c r="AK40" i="13"/>
  <c r="AL40" i="13"/>
  <c r="AM40" i="13"/>
  <c r="AN40" i="13"/>
  <c r="AP40" i="13"/>
  <c r="AQ40" i="13"/>
  <c r="E348" i="13"/>
  <c r="F348" i="13"/>
  <c r="G348" i="13"/>
  <c r="Q348" i="13"/>
  <c r="R348" i="13"/>
  <c r="S348" i="13"/>
  <c r="U348" i="13"/>
  <c r="V348" i="13"/>
  <c r="X348" i="13"/>
  <c r="Y348" i="13"/>
  <c r="AA348" i="13"/>
  <c r="AB348" i="13"/>
  <c r="AD348" i="13"/>
  <c r="AE348" i="13"/>
  <c r="AG348" i="13"/>
  <c r="AH348" i="13"/>
  <c r="AJ348" i="13"/>
  <c r="AK348" i="13"/>
  <c r="AL348" i="13"/>
  <c r="AM348" i="13"/>
  <c r="AN348" i="13"/>
  <c r="AP348" i="13"/>
  <c r="AQ348" i="13"/>
  <c r="E349" i="13"/>
  <c r="F349" i="13"/>
  <c r="G349" i="13"/>
  <c r="Q349" i="13"/>
  <c r="R349" i="13"/>
  <c r="S349" i="13"/>
  <c r="U349" i="13"/>
  <c r="V349" i="13"/>
  <c r="X349" i="13"/>
  <c r="Y349" i="13"/>
  <c r="AA349" i="13"/>
  <c r="AB349" i="13"/>
  <c r="AD349" i="13"/>
  <c r="AE349" i="13"/>
  <c r="AG349" i="13"/>
  <c r="AH349" i="13"/>
  <c r="AJ349" i="13"/>
  <c r="AK349" i="13"/>
  <c r="AL349" i="13"/>
  <c r="AM349" i="13"/>
  <c r="AN349" i="13"/>
  <c r="AP349" i="13"/>
  <c r="AQ349" i="13"/>
  <c r="E350" i="13"/>
  <c r="F350" i="13"/>
  <c r="G350" i="13"/>
  <c r="Q350" i="13"/>
  <c r="R350" i="13"/>
  <c r="S350" i="13"/>
  <c r="U350" i="13"/>
  <c r="V350" i="13"/>
  <c r="X350" i="13"/>
  <c r="Y350" i="13"/>
  <c r="AA350" i="13"/>
  <c r="AB350" i="13"/>
  <c r="AD350" i="13"/>
  <c r="AE350" i="13"/>
  <c r="AG350" i="13"/>
  <c r="AH350" i="13"/>
  <c r="AJ350" i="13"/>
  <c r="AK350" i="13"/>
  <c r="AL350" i="13"/>
  <c r="AM350" i="13"/>
  <c r="AN350" i="13"/>
  <c r="AP350" i="13"/>
  <c r="AQ350" i="13"/>
  <c r="E351" i="13"/>
  <c r="F351" i="13"/>
  <c r="G351" i="13"/>
  <c r="Q351" i="13"/>
  <c r="R351" i="13"/>
  <c r="S351" i="13"/>
  <c r="U351" i="13"/>
  <c r="V351" i="13"/>
  <c r="X351" i="13"/>
  <c r="Y351" i="13"/>
  <c r="AA351" i="13"/>
  <c r="AB351" i="13"/>
  <c r="AD351" i="13"/>
  <c r="AE351" i="13"/>
  <c r="AG351" i="13"/>
  <c r="AH351" i="13"/>
  <c r="AJ351" i="13"/>
  <c r="AK351" i="13"/>
  <c r="AL351" i="13"/>
  <c r="AM351" i="13"/>
  <c r="AN351" i="13"/>
  <c r="AP351" i="13"/>
  <c r="AQ351" i="13"/>
  <c r="E352" i="13"/>
  <c r="F352" i="13"/>
  <c r="G352" i="13"/>
  <c r="Q352" i="13"/>
  <c r="R352" i="13"/>
  <c r="S352" i="13"/>
  <c r="U352" i="13"/>
  <c r="V352" i="13"/>
  <c r="X352" i="13"/>
  <c r="Y352" i="13"/>
  <c r="AA352" i="13"/>
  <c r="AB352" i="13"/>
  <c r="AD352" i="13"/>
  <c r="AE352" i="13"/>
  <c r="AG352" i="13"/>
  <c r="AH352" i="13"/>
  <c r="AJ352" i="13"/>
  <c r="AK352" i="13"/>
  <c r="AL352" i="13"/>
  <c r="AM352" i="13"/>
  <c r="AN352" i="13"/>
  <c r="AP352" i="13"/>
  <c r="AQ352" i="13"/>
  <c r="E353" i="13"/>
  <c r="F353" i="13"/>
  <c r="G353" i="13"/>
  <c r="Q353" i="13"/>
  <c r="R353" i="13"/>
  <c r="S353" i="13"/>
  <c r="U353" i="13"/>
  <c r="V353" i="13"/>
  <c r="X353" i="13"/>
  <c r="Y353" i="13"/>
  <c r="AA353" i="13"/>
  <c r="AB353" i="13"/>
  <c r="AD353" i="13"/>
  <c r="AE353" i="13"/>
  <c r="AG353" i="13"/>
  <c r="AH353" i="13"/>
  <c r="AJ353" i="13"/>
  <c r="AK353" i="13"/>
  <c r="AL353" i="13"/>
  <c r="AM353" i="13"/>
  <c r="AN353" i="13"/>
  <c r="AP353" i="13"/>
  <c r="AQ353" i="13"/>
  <c r="E356" i="13"/>
  <c r="F356" i="13"/>
  <c r="G356" i="13"/>
  <c r="Q356" i="13"/>
  <c r="R356" i="13"/>
  <c r="S356" i="13"/>
  <c r="U356" i="13"/>
  <c r="V356" i="13"/>
  <c r="X356" i="13"/>
  <c r="Y356" i="13"/>
  <c r="AA356" i="13"/>
  <c r="AB356" i="13"/>
  <c r="AD356" i="13"/>
  <c r="AE356" i="13"/>
  <c r="AG356" i="13"/>
  <c r="AH356" i="13"/>
  <c r="AJ356" i="13"/>
  <c r="AK356" i="13"/>
  <c r="AL356" i="13"/>
  <c r="AM356" i="13"/>
  <c r="AN356" i="13"/>
  <c r="AP356" i="13"/>
  <c r="AQ356" i="13"/>
  <c r="E359" i="13"/>
  <c r="F359" i="13"/>
  <c r="G359" i="13"/>
  <c r="Q359" i="13"/>
  <c r="R359" i="13"/>
  <c r="S359" i="13"/>
  <c r="U359" i="13"/>
  <c r="V359" i="13"/>
  <c r="X359" i="13"/>
  <c r="Y359" i="13"/>
  <c r="AA359" i="13"/>
  <c r="AB359" i="13"/>
  <c r="AD359" i="13"/>
  <c r="AE359" i="13"/>
  <c r="AG359" i="13"/>
  <c r="AH359" i="13"/>
  <c r="AJ359" i="13"/>
  <c r="AK359" i="13"/>
  <c r="AL359" i="13"/>
  <c r="AM359" i="13"/>
  <c r="AN359" i="13"/>
  <c r="AP359" i="13"/>
  <c r="AQ359" i="13"/>
</calcChain>
</file>

<file path=xl/sharedStrings.xml><?xml version="1.0" encoding="utf-8"?>
<sst xmlns="http://schemas.openxmlformats.org/spreadsheetml/2006/main" count="1152" uniqueCount="458">
  <si>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</si>
  <si>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</si>
  <si>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</si>
  <si>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</si>
  <si>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</si>
  <si>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</si>
  <si>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</si>
  <si>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</si>
  <si>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</si>
  <si>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</si>
  <si>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</si>
  <si>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</si>
  <si>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</si>
  <si>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</si>
  <si>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</si>
  <si>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</si>
  <si>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</si>
  <si>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</si>
  <si>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</si>
  <si>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</si>
  <si>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</si>
  <si>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</si>
  <si>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</si>
  <si>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</si>
  <si>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</si>
  <si>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</si>
  <si>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</si>
  <si>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</si>
  <si>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</si>
  <si>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</si>
  <si>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</si>
  <si>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</si>
  <si>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</si>
  <si>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</si>
  <si>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</si>
  <si>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</si>
  <si>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</si>
  <si>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</si>
  <si>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</si>
  <si>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</si>
  <si>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</si>
  <si>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</si>
  <si>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</si>
  <si>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</si>
  <si>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</si>
  <si>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</si>
  <si>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</si>
  <si>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</si>
  <si>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</si>
  <si>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</si>
  <si>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</si>
  <si>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</si>
  <si>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</si>
  <si>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</si>
  <si>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</si>
  <si>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</si>
  <si>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</si>
  <si>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</si>
  <si>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</si>
  <si>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</si>
  <si>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</si>
  <si>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</si>
  <si>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</si>
  <si>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</si>
  <si>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</si>
  <si>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</si>
  <si>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</si>
  <si>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</si>
  <si>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</si>
  <si>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</si>
  <si>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</si>
  <si>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</si>
  <si>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</si>
  <si>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</si>
  <si>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</si>
  <si>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</si>
  <si>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</si>
  <si>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</si>
  <si>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</si>
  <si>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</si>
  <si>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</si>
  <si>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</si>
  <si>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</si>
  <si>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</si>
  <si>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</si>
  <si>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</si>
  <si>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</si>
  <si>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</si>
  <si>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</si>
  <si>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</si>
  <si>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</si>
  <si>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</si>
  <si>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</si>
  <si>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</si>
  <si>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</si>
  <si>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</si>
  <si>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</si>
  <si>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</si>
  <si>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</si>
  <si>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</si>
  <si>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</si>
  <si>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</si>
  <si>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</si>
  <si>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</si>
  <si>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</si>
  <si>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</si>
  <si>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</si>
  <si>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</si>
  <si>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</si>
  <si>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</si>
  <si>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</si>
  <si>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</si>
  <si>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</si>
  <si>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</si>
  <si>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</si>
  <si>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</si>
  <si>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</si>
  <si>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</si>
  <si>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</si>
  <si>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</si>
  <si>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</si>
  <si>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</si>
  <si>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</si>
  <si>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</si>
  <si>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</si>
  <si>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</si>
  <si>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</si>
  <si>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</si>
  <si>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</si>
  <si>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</si>
  <si>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</si>
  <si>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</si>
  <si>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</si>
  <si>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</si>
  <si>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</si>
  <si>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</si>
  <si>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</si>
  <si>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</si>
  <si>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</si>
  <si>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</si>
  <si>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</si>
  <si>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</si>
  <si>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</si>
  <si>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</si>
  <si>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</si>
  <si>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</si>
  <si>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</si>
  <si>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</si>
  <si>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</si>
  <si>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</si>
  <si>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</si>
  <si>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</si>
  <si>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</si>
  <si>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</si>
  <si>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</si>
  <si>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</si>
  <si>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</si>
  <si>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</si>
  <si>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</si>
  <si>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</si>
  <si>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</si>
  <si>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</si>
  <si>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</si>
  <si>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</si>
  <si>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</si>
  <si>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</si>
  <si>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</si>
  <si>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</si>
  <si>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</si>
  <si>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</si>
  <si>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</si>
  <si>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</si>
  <si>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</si>
  <si>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</si>
  <si>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</si>
  <si>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</si>
  <si>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</si>
  <si>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</si>
  <si>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</si>
  <si>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</si>
  <si>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</si>
  <si>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</si>
  <si>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</si>
  <si>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</si>
  <si>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</si>
  <si>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</si>
  <si>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</si>
  <si>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</si>
  <si>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</si>
  <si>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</si>
  <si>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</si>
  <si>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</si>
  <si>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</si>
  <si>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</si>
  <si>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</si>
  <si>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</si>
  <si>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</si>
  <si>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</si>
  <si>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</si>
  <si>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</si>
  <si>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</si>
  <si>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</si>
  <si>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</si>
  <si>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</si>
  <si>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</si>
  <si>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</si>
  <si>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</si>
  <si>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</si>
  <si>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</si>
  <si>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</si>
  <si>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</si>
  <si>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</si>
  <si>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</si>
  <si>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</si>
  <si>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</si>
  <si>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</si>
  <si>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</si>
  <si>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</si>
  <si>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</si>
  <si>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</si>
  <si>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</si>
  <si>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</si>
  <si>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</si>
  <si>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</si>
  <si>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</si>
  <si>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</si>
  <si>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</si>
  <si>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</si>
  <si>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</si>
  <si>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</si>
  <si>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</si>
  <si>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</si>
  <si>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</si>
  <si>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</si>
  <si>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</si>
  <si>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</si>
  <si>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</si>
  <si>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</si>
  <si>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</si>
  <si>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</si>
  <si>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</si>
  <si>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</si>
  <si>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</si>
  <si>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</si>
  <si>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</si>
  <si>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</si>
  <si>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</si>
  <si>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</si>
  <si>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</si>
  <si>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</si>
  <si>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</si>
  <si>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</si>
  <si>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</si>
  <si>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</si>
  <si>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</si>
  <si>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</si>
  <si>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</si>
  <si>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</si>
  <si>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</si>
  <si>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</si>
  <si>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</si>
  <si>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</si>
  <si>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</si>
  <si>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</si>
  <si>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</si>
  <si>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</si>
  <si>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</si>
  <si>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</si>
  <si>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</si>
  <si>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</si>
  <si>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</si>
  <si>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</si>
  <si>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</si>
  <si>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</si>
  <si>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</si>
  <si>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</si>
  <si>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</si>
  <si>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</si>
  <si>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</si>
  <si>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</si>
  <si>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</si>
  <si>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</si>
  <si>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</si>
  <si>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</si>
  <si>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</si>
  <si>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</si>
  <si>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</si>
  <si>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</si>
  <si>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</si>
  <si>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</si>
  <si>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</si>
  <si>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</si>
  <si>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</si>
  <si>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</si>
  <si>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</si>
  <si>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</si>
  <si>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</si>
  <si>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</si>
  <si>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</si>
  <si>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</si>
  <si>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</si>
  <si>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I квартал</t>
  </si>
  <si>
    <t>II квартал</t>
  </si>
  <si>
    <t>III квартал</t>
  </si>
  <si>
    <t>IV квартал</t>
  </si>
  <si>
    <t>проектная часть</t>
  </si>
  <si>
    <t>процессная часть</t>
  </si>
  <si>
    <t xml:space="preserve">Региональный проект "__________" "_________________" 
</t>
  </si>
  <si>
    <t xml:space="preserve"> проект "_________________" 
</t>
  </si>
  <si>
    <t>Наименование структурного элемента муниципальной программы</t>
  </si>
  <si>
    <t xml:space="preserve">№ структурного элемента муниципальной  программы </t>
  </si>
  <si>
    <t>Таблица 2</t>
  </si>
  <si>
    <t>Приложение 2 к Методическим рекомендациям по разработке проектов муниципальных программ Нижневартовского района</t>
  </si>
  <si>
    <t>2.1.1</t>
  </si>
  <si>
    <t>3.1</t>
  </si>
  <si>
    <t>3.2</t>
  </si>
  <si>
    <t>Итого по подпрограмме 3</t>
  </si>
  <si>
    <t>4.1</t>
  </si>
  <si>
    <t>4.2</t>
  </si>
  <si>
    <t>5.1</t>
  </si>
  <si>
    <t>Итого по подпрограмме 4</t>
  </si>
  <si>
    <t>Итого по подпрограмме 5</t>
  </si>
  <si>
    <t>6.1</t>
  </si>
  <si>
    <t>6.1.1</t>
  </si>
  <si>
    <t>Итого по подпрограмме 6</t>
  </si>
  <si>
    <t>Подпрограмма 2. Строительство (реконструкция), капитальный и текущий ремонт объектов культуры</t>
  </si>
  <si>
    <t>Подпрограмма 1. Строительство (реконструкция), капитальный и текущий ремонт объектов образования</t>
  </si>
  <si>
    <t xml:space="preserve">Подпрограмма 3. Строительство (реконструкция), капитальный и текущий ремонт объектов физической культуры и спорта </t>
  </si>
  <si>
    <t>Подпрограмма 4. Строительство (реконструкция), капитальный и текущий ремонт объектов административного назначения</t>
  </si>
  <si>
    <t>Подпрограмма 5. Капитальный и текущий ремонт объектов жилищного хозяйства</t>
  </si>
  <si>
    <t>Подпрограмма 6. Создание условий для выполнения функций, возложенных на муниципальное казенное учреждение «Управление капитального строительства по застройке Нижневартовского района</t>
  </si>
  <si>
    <t>Директор МКУ "УКС по застройке Нижневартовского района"__________________________ А.А. Никишина</t>
  </si>
  <si>
    <t>Исполнитель: Шпиллер Л.С., главный специалист ПЭО, тел.: 8 (3466) 67-15-74</t>
  </si>
  <si>
    <t>Специалист  департамента финансов администрации района___________________Н.А. Кравченко</t>
  </si>
  <si>
    <t>план на 2024 год *</t>
  </si>
  <si>
    <t>по муниципальной программе Строительство (реконструкция), капитальный и текущий ремонт объектов Нижневартовского района</t>
  </si>
  <si>
    <t>Информация о финансировании в 2024 году  (тыс. рублей)</t>
  </si>
  <si>
    <t xml:space="preserve">Региональный проект «Культурная среда» 
</t>
  </si>
  <si>
    <t xml:space="preserve">Исполнитель: главный специалист ПЭО    _________ Л.С. Шпиллер
</t>
  </si>
  <si>
    <t>Целевые показатели муниципальной программы "Строительство (реконструкция), капитальный и текущий ремонт объектов Нижневартовского района"</t>
  </si>
  <si>
    <t>Увеличение количества построенных объектов муниципальной собственности социальной сферы, (ед.)</t>
  </si>
  <si>
    <t>Доля завершенных работ по капитальному ремонту объектов по итогам текущего года, от общего количества запланированных муниципальной программой на год, (%)</t>
  </si>
  <si>
    <t>-</t>
  </si>
  <si>
    <t>Директор МКУ "УКС по застройке Нижневартовского района"</t>
  </si>
  <si>
    <t>_________________</t>
  </si>
  <si>
    <t>А.А. Никишина</t>
  </si>
  <si>
    <t>"Строительство (реконструкция), капитальный и текущий ремонт объектов Нижневартовского района"</t>
  </si>
  <si>
    <t xml:space="preserve">Муниципальный проект «Строительство (реконструкция) объектов образование» </t>
  </si>
  <si>
    <t xml:space="preserve">Комплекс процессных мероприятий «Капитальный и текущий ремонт объектов образования» </t>
  </si>
  <si>
    <t>Региональный проект «Культурная среда»</t>
  </si>
  <si>
    <t>Муниципальный проект «Строительство (реконструкция) объектов культуры»</t>
  </si>
  <si>
    <r>
      <rPr>
        <b/>
        <sz val="12"/>
        <rFont val="Times New Roman"/>
        <family val="1"/>
        <charset val="204"/>
      </rPr>
      <t>Комплекс процессных мероприятий «Капитальный и текущий ремонт объектов культуры»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/>
    </r>
  </si>
  <si>
    <t>МКУ "УКС", управление культуры и спорта администрации района</t>
  </si>
  <si>
    <t xml:space="preserve">Муниципальный проект «Строительство (реконструкция) объектов физической  культуры и спорта» </t>
  </si>
  <si>
    <t xml:space="preserve">Комплекс процессных мероприятий «Капитальный и текущий ремонт объектов физической  культуры и спорта» </t>
  </si>
  <si>
    <t xml:space="preserve">Муниципальный проект «Строительство (реконструкция) объектов административного назначения» </t>
  </si>
  <si>
    <t xml:space="preserve">Комплекс процессных мероприятий «Капитальный и текущий ремонт объектов административного назначения» </t>
  </si>
  <si>
    <t xml:space="preserve">Комплекс процессных мероприятий «Капитальный и текущий ремонт объектов жилищного хозяйства» </t>
  </si>
  <si>
    <t xml:space="preserve">Комплекс процессных мероприятий «Обеспечение деятельности муниципального казенного учреждения «Управление капитального строительства по застройке Нижневартовского района» </t>
  </si>
  <si>
    <t xml:space="preserve">Мероприятие результат «Обеспечено функционирование МКУ «УКС» </t>
  </si>
  <si>
    <t>Значение показателя на                 2024 год</t>
  </si>
  <si>
    <t>,</t>
  </si>
  <si>
    <t xml:space="preserve">бюджет автономного округа </t>
  </si>
  <si>
    <t>1.1.1.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</si>
  <si>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</si>
  <si>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</si>
  <si>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</si>
  <si>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</si>
  <si>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</si>
  <si>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</si>
  <si>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</si>
  <si>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</si>
  <si>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</si>
  <si>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</si>
  <si>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</si>
  <si>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2.2.1.</t>
  </si>
  <si>
    <t>2.2.2.</t>
  </si>
  <si>
    <t>2.3.1.</t>
  </si>
  <si>
    <t>2.3.2.</t>
  </si>
  <si>
    <t>2.3.3.</t>
  </si>
  <si>
    <t>3.1.1</t>
  </si>
  <si>
    <t>3.1.2</t>
  </si>
  <si>
    <t>3.1.3</t>
  </si>
  <si>
    <t>3.1.4</t>
  </si>
  <si>
    <t>Проектирование газопровода до загородного стационарного лагеря круглосуточного пребывания детей «Лесная сказка» в пгт. Излучинск</t>
  </si>
  <si>
    <t>3.2.1</t>
  </si>
  <si>
    <t>3.2.2</t>
  </si>
  <si>
    <t>4.1.1</t>
  </si>
  <si>
    <t>Реконструкция автовокзала вахтовых перевозок под информационный культурный центр и автостанцию в пгт. Излучинск</t>
  </si>
  <si>
    <t>4.2.1</t>
  </si>
  <si>
    <t>4.2.2</t>
  </si>
  <si>
    <t>4.2.3</t>
  </si>
  <si>
    <t>4.2.3.1</t>
  </si>
  <si>
    <t>4.2.3.2</t>
  </si>
  <si>
    <t>4.2.4</t>
  </si>
  <si>
    <t>4.2.5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</si>
  <si>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</si>
  <si>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</si>
  <si>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</si>
  <si>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</si>
  <si>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</si>
  <si>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</si>
  <si>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</si>
  <si>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</si>
  <si>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</si>
  <si>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</si>
  <si>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</si>
  <si>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</si>
  <si>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Всего по муниципальной программе (в разрезе исполнителей, соисполнителей):</t>
  </si>
  <si>
    <t xml:space="preserve">Ответственный исполнитель: МКУ "УКС по застройке Нижневартовского района"
</t>
  </si>
  <si>
    <t xml:space="preserve">МКУ "УКС по застройке Нижневартовского района"
</t>
  </si>
  <si>
    <t>Строительство ливневой канализации здания, расположенного по адресу: д. Вата, ул. Лесная, д.36 («МБОУ «Ватинская ОСШ»)</t>
  </si>
  <si>
    <t>МКУ "УКС", управление образования администрации района</t>
  </si>
  <si>
    <t>Выполнены проектные работы  здания школы на 100 мест с детским садом на 45 мест, расположенного по адресу: с. Корлики ул. Дружбы, д.2а (МБОУ «Корликовская ОСШ»)</t>
  </si>
  <si>
    <t xml:space="preserve">Выполнен текущий ремонт помещение детского сада на 55 мест (детское дошкольное учреждение «Солнышко»), расположенного по адресу: п. Аган, ул. Лесная, д.10 (МБОУ «Аганская ОСШ»)» </t>
  </si>
  <si>
    <t>Выполнен капитальный ремонт здания школы на 530 мест, расположенного по адресу: пгт. Новоаганск ул. Лесная д.12а (МБОУ «Новоаганская ОСШ имени маршала Советского Союза Г.К. Жукова»)</t>
  </si>
  <si>
    <t>Выполнен капитальный ремонт объекта МБОУ «Чехломеевская ОШ» в д. Чехломей»</t>
  </si>
  <si>
    <t>Выполнены проектные работы по капитальному ремонту дошкольного учреждения (помещение детского сада), расположенного по адресу: д. Вата, ул. Лесная д.36, пом.1002 (МБОУ «Ватинская ОСШ»)</t>
  </si>
  <si>
    <t>Выполнен капитальный ремонт помещение детского сада «Лесная сказка», расположенного по адресу: пгт.Новоаганск, ул. Энтузиастов, д. 12а (МБДОУ ДСКВ «Лесная сказка»)</t>
  </si>
  <si>
    <t>Выполнен капитальный ремонт помещение детского сада «Снежинка», расположенного по адресу: пгт. Новоаганск, ул. Мира д.22 (МБДОУ ДСКВ «Снежинка»)</t>
  </si>
  <si>
    <t>Выполнен капитальный ремонт здания детского сада на 50 мест, расположенного по адресу: с. Варьеган ул. Центральная, д.17 («МБДОУ «Варьеганский детский сад комбинированного вида «Олененок»)</t>
  </si>
  <si>
    <t>Выполнен капитальный ремонт здания школы на 784 учащихся, расположенного по адресу: пгт. Новоаганск, ул.70 лет Октября, д.6а (МБОУ «Новоаганская ОСШ № 1»)</t>
  </si>
  <si>
    <t>Выполнены проектные работы объекта МАУ ДО «Спектр» ул. Школьная, д.12а»</t>
  </si>
  <si>
    <t>Выполнен капитальный ремонт объектов на территории здания муниципальной общеобразовательной многопрофильной средней школы № 1, расположенного по адресу: пгт. Излучинск, ул. Школьная д.5 (МБОУ "Излучинская ОСШУИОП № 1")</t>
  </si>
  <si>
    <t>Выполнен капитальный ремонт объекта МАУ «Межпоселенческий Центр национальных промыслов и ремесел» по ул. Рыбников д.8 в п. Аган»</t>
  </si>
  <si>
    <t>Строительство объекта «Культурно образовательный комплекс в с. Ларьяк</t>
  </si>
  <si>
    <t>Строительство объекта «Сельский дом культуры в д. Вата»</t>
  </si>
  <si>
    <t xml:space="preserve">Выполнен текущий ремонт здания Центра детского творчества, расположенного по адресу: пгт. Новоаганск. ул. 70 Лет Октября, д.24 (МАОДО «Новоаганская ДШИ»)»  </t>
  </si>
  <si>
    <t>Выполнен текущий ремонт здания Дома культуры, расположенного по адресу: пгт. Новоаганск, ул. Центральная, д. 13А (РМАУ «Дворец культуры «Геолог»)</t>
  </si>
  <si>
    <t xml:space="preserve">Выполнен капитальный ремонт объекта «МАУ МБ сельская библиотека по ул. Геологов, д.15» </t>
  </si>
  <si>
    <t xml:space="preserve">Строительство объекта «Легкоатлетический спортивный комплекс в пгт. Излучинск» </t>
  </si>
  <si>
    <t xml:space="preserve">Строительство объекта «Лыжная база в п. Ваховск» </t>
  </si>
  <si>
    <t>Строительство объекта «Физкультурно-спортивный комплекс в с. Варьеган»</t>
  </si>
  <si>
    <t>Выполнен капитальный ремонт объектов на территории Базы                  отдыха «Лесная сказка», («Загородный стационарный лагерь круглосуточного пребывания детей                                                                       «Лесная сказка» 2 очередь), в п.г.т. Излучинск» (всего)</t>
  </si>
  <si>
    <t>Выполнен текущий ремонт 5 блока МОМСШ № 1, расположенного по адресу: пгт. Излучинск, ул. Школьная, д.5 (ВОК «Бригантина»)</t>
  </si>
  <si>
    <t>МКУ "УКС", управление по жилищным вопросам, муниципальной собственности и земельным отношениям администрации района</t>
  </si>
  <si>
    <t>Выполнен текущий ремонт административного здания, расположенного по адресу: ул. Ленина, д. 6 в г. Нижневартовск»</t>
  </si>
  <si>
    <t>Выполнены проектные работы жилых помещений № 177,178, расположенных по адресу: ул. Дружбы Народов, д.7 в г. Нижневартовск</t>
  </si>
  <si>
    <t>Выполнен текущий ремонт нежилых помещений административного здания, расположенного по адресу: ул. Энергетиков, д. 6 в пгт. Излучинск, в том числе:</t>
  </si>
  <si>
    <t xml:space="preserve">нежилое помещение № 1002 ЗАГС </t>
  </si>
  <si>
    <t xml:space="preserve">нежилое помещение № 1003 Военкомат </t>
  </si>
  <si>
    <t>Выполнен капитальный ремонт административно-гостиничного здания, расположенного по адресу: ул. Мирюгина, д.11 в с. Ларьяк</t>
  </si>
  <si>
    <t>Выполнены проектные работы здания аптеки, расположенной по адресу: ул. Дружбы Народов, д.12 а, г. Нижневартовск («Центральная районная аптека № 144»)</t>
  </si>
  <si>
    <t>4.2.6</t>
  </si>
  <si>
    <t>Выполнен капитальный ремонт  административного здания по адресу: ул.Мирюгина, д.5б (нежилые помещения № 3,4,5, каб.11)</t>
  </si>
  <si>
    <t>МКУ "УКС", отдел по организации строительства и реализации программ по капитальному ремонту объектов муниципальной собственности</t>
  </si>
  <si>
    <t>Выполнен капитальный ремонт объектов жилищного хозяйства"</t>
  </si>
  <si>
    <t>Выполнен капитальный ремонт жилого дома, расположенного по адресу: ул. Набережная, д.4 в с. Варьеган</t>
  </si>
  <si>
    <t>Выполнен капитальный ремонт жилого дома, расположенного по адресу: ул. Дружбы, д.19 в с. Корлики</t>
  </si>
  <si>
    <t>Выполнен капитальный ремонт жилого дома, расположенного по адресу: ул. Восточная, д.11а в с. Корлики</t>
  </si>
  <si>
    <t>Выполнен капитальный ремонт жилого дома, расположенного по адресу: ул. Центральная, д.3 в с. Корлики</t>
  </si>
  <si>
    <t>Выполнен капитальный ремонт квартиры № 2 в жилом доме, расположенном по адресу: ул. Рыбников, д.18 в п.Аган</t>
  </si>
  <si>
    <t>Выполнен капитальный ремонт квартиры № 1 в жилом доме, расположенном по адресу:  ул. Островная, д.6 в с.п. Зайцева Речка</t>
  </si>
  <si>
    <t>Выполнен капитальный ремонт квартиры № 2 в жилом доме, расположенном по адресу: ул. Таежная, д.5 в п. Аган</t>
  </si>
  <si>
    <t>Выполнен капитальный ремонт жилого дома, расположенного по адресу: ул. Новая, д.13 в п. Аган</t>
  </si>
  <si>
    <t>Выполнен капитальный ремонт жилого дома, расположенного по адресу: ул. Набережная, д.9 в д. Чехломей</t>
  </si>
  <si>
    <t>Выполнен капитальный ремонт квартиры № 1 в жилом доме, расположенном по адресу: ул. Рыбников, д.14 в п. Аган</t>
  </si>
  <si>
    <t>Выполнен капитальный ремонт жилого дома, расположенного по адресу: ул. Новая, д.21 в п. Аган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</si>
</sst>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  <numFmt numFmtId="172" formatCode="#,##0.0\ _₽;\-#,##0.0\ _₽"/>
  </numFmts>
  <fonts count="34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52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19" fillId="0" borderId="12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19" fillId="0" borderId="0" xfId="0" applyFont="1"/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left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4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4" fillId="0" borderId="7" xfId="0" applyFont="1" applyBorder="1" applyAlignment="1">
      <alignment wrapText="1"/>
    </xf>
    <xf numFmtId="0" fontId="2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24" fillId="0" borderId="7" xfId="0" applyFont="1" applyFill="1" applyBorder="1" applyAlignment="1">
      <alignment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19" xfId="3" applyFont="1" applyFill="1" applyBorder="1" applyAlignment="1">
      <alignment vertical="top" wrapText="1"/>
    </xf>
    <xf numFmtId="0" fontId="3" fillId="4" borderId="11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7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29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3" fillId="0" borderId="0" xfId="3" applyFont="1" applyFill="1"/>
    <xf numFmtId="0" fontId="3" fillId="0" borderId="0" xfId="0" applyFont="1" applyFill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3" fontId="19" fillId="0" borderId="20" xfId="0" applyNumberFormat="1" applyFont="1" applyBorder="1" applyAlignment="1" applyProtection="1">
      <alignment horizontal="center" vertical="top" wrapText="1"/>
      <protection locked="0"/>
    </xf>
    <xf numFmtId="0" fontId="19" fillId="0" borderId="5" xfId="0" applyFont="1" applyBorder="1" applyAlignment="1" applyProtection="1">
      <alignment vertical="top" wrapText="1"/>
      <protection locked="0"/>
    </xf>
    <xf numFmtId="0" fontId="19" fillId="0" borderId="5" xfId="0" applyFont="1" applyFill="1" applyBorder="1" applyAlignment="1" applyProtection="1">
      <alignment horizontal="center" vertical="top" wrapText="1"/>
    </xf>
    <xf numFmtId="170" fontId="19" fillId="0" borderId="5" xfId="2" applyNumberFormat="1" applyFont="1" applyBorder="1" applyAlignment="1">
      <alignment horizontal="center" vertical="top" wrapText="1"/>
    </xf>
    <xf numFmtId="170" fontId="19" fillId="0" borderId="21" xfId="2" applyNumberFormat="1" applyFont="1" applyBorder="1" applyAlignment="1">
      <alignment horizontal="center" vertical="top" wrapText="1"/>
    </xf>
    <xf numFmtId="171" fontId="19" fillId="0" borderId="21" xfId="2" applyNumberFormat="1" applyFont="1" applyBorder="1" applyAlignment="1">
      <alignment horizontal="center" vertical="top" wrapText="1"/>
    </xf>
    <xf numFmtId="0" fontId="19" fillId="0" borderId="1" xfId="0" applyFont="1" applyBorder="1"/>
    <xf numFmtId="3" fontId="19" fillId="0" borderId="24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</xf>
    <xf numFmtId="170" fontId="19" fillId="0" borderId="1" xfId="2" applyNumberFormat="1" applyFont="1" applyBorder="1" applyAlignment="1">
      <alignment horizontal="center" vertical="top" wrapText="1"/>
    </xf>
    <xf numFmtId="170" fontId="19" fillId="0" borderId="4" xfId="2" applyNumberFormat="1" applyFont="1" applyBorder="1" applyAlignment="1">
      <alignment horizontal="center" vertical="top" wrapText="1"/>
    </xf>
    <xf numFmtId="171" fontId="19" fillId="0" borderId="4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left" wrapText="1"/>
    </xf>
    <xf numFmtId="3" fontId="20" fillId="0" borderId="0" xfId="6" applyNumberFormat="1" applyFont="1" applyAlignment="1">
      <alignment horizontal="left" vertical="top" wrapText="1"/>
    </xf>
    <xf numFmtId="0" fontId="24" fillId="0" borderId="1" xfId="0" applyFont="1" applyBorder="1" applyAlignment="1">
      <alignment wrapText="1"/>
    </xf>
    <xf numFmtId="0" fontId="24" fillId="0" borderId="4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169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horizontal="right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1" fontId="19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wrapText="1"/>
    </xf>
    <xf numFmtId="0" fontId="18" fillId="5" borderId="1" xfId="0" applyFont="1" applyFill="1" applyBorder="1" applyAlignment="1" applyProtection="1">
      <alignment horizontal="left" vertical="center" wrapText="1"/>
    </xf>
    <xf numFmtId="169" fontId="18" fillId="5" borderId="1" xfId="2" applyNumberFormat="1" applyFont="1" applyFill="1" applyBorder="1" applyAlignment="1" applyProtection="1">
      <alignment horizontal="center" vertical="center" wrapText="1"/>
    </xf>
    <xf numFmtId="165" fontId="18" fillId="5" borderId="1" xfId="2" applyNumberFormat="1" applyFont="1" applyFill="1" applyBorder="1" applyAlignment="1" applyProtection="1">
      <alignment horizontal="center" vertical="center" wrapText="1"/>
    </xf>
    <xf numFmtId="165" fontId="19" fillId="0" borderId="1" xfId="2" applyNumberFormat="1" applyFont="1" applyFill="1" applyBorder="1" applyAlignment="1" applyProtection="1">
      <alignment horizontal="center" vertical="center" wrapText="1"/>
    </xf>
    <xf numFmtId="169" fontId="19" fillId="0" borderId="10" xfId="2" applyNumberFormat="1" applyFont="1" applyFill="1" applyBorder="1" applyAlignment="1" applyProtection="1">
      <alignment horizontal="center" vertical="center" wrapText="1"/>
    </xf>
    <xf numFmtId="165" fontId="19" fillId="0" borderId="10" xfId="2" applyNumberFormat="1" applyFont="1" applyFill="1" applyBorder="1" applyAlignment="1" applyProtection="1">
      <alignment horizontal="center" vertical="center" wrapText="1"/>
    </xf>
    <xf numFmtId="169" fontId="18" fillId="0" borderId="1" xfId="2" applyNumberFormat="1" applyFont="1" applyFill="1" applyBorder="1" applyAlignment="1" applyProtection="1">
      <alignment horizontal="center" vertical="center" wrapText="1"/>
    </xf>
    <xf numFmtId="165" fontId="18" fillId="0" borderId="1" xfId="2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165" fontId="18" fillId="5" borderId="1" xfId="0" applyNumberFormat="1" applyFont="1" applyFill="1" applyBorder="1" applyAlignment="1" applyProtection="1">
      <alignment horizontal="left" vertical="center" wrapText="1"/>
    </xf>
    <xf numFmtId="0" fontId="24" fillId="0" borderId="4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8" fillId="5" borderId="21" xfId="0" applyFont="1" applyFill="1" applyBorder="1" applyAlignment="1" applyProtection="1">
      <alignment horizontal="left" vertical="center" wrapText="1"/>
    </xf>
    <xf numFmtId="169" fontId="18" fillId="5" borderId="1" xfId="2" applyNumberFormat="1" applyFont="1" applyFill="1" applyBorder="1" applyAlignment="1" applyProtection="1">
      <alignment horizontal="right" vertical="center" wrapText="1"/>
    </xf>
    <xf numFmtId="165" fontId="18" fillId="5" borderId="1" xfId="2" applyNumberFormat="1" applyFont="1" applyFill="1" applyBorder="1" applyAlignment="1" applyProtection="1">
      <alignment horizontal="right" vertical="center" wrapText="1"/>
    </xf>
    <xf numFmtId="169" fontId="19" fillId="0" borderId="1" xfId="2" applyNumberFormat="1" applyFont="1" applyFill="1" applyBorder="1" applyAlignment="1" applyProtection="1">
      <alignment horizontal="right" vertical="center" wrapText="1"/>
    </xf>
    <xf numFmtId="165" fontId="19" fillId="0" borderId="1" xfId="2" applyNumberFormat="1" applyFont="1" applyFill="1" applyBorder="1" applyAlignment="1" applyProtection="1">
      <alignment horizontal="right" vertical="center" wrapText="1"/>
    </xf>
    <xf numFmtId="169" fontId="18" fillId="5" borderId="1" xfId="2" applyNumberFormat="1" applyFont="1" applyFill="1" applyBorder="1" applyAlignment="1" applyProtection="1">
      <alignment vertical="center" wrapText="1"/>
    </xf>
    <xf numFmtId="165" fontId="18" fillId="5" borderId="1" xfId="2" applyNumberFormat="1" applyFont="1" applyFill="1" applyBorder="1" applyAlignment="1" applyProtection="1">
      <alignment vertical="center" wrapText="1"/>
    </xf>
    <xf numFmtId="169" fontId="19" fillId="0" borderId="1" xfId="2" applyNumberFormat="1" applyFont="1" applyFill="1" applyBorder="1" applyAlignment="1" applyProtection="1">
      <alignment vertical="center" wrapText="1"/>
    </xf>
    <xf numFmtId="165" fontId="19" fillId="0" borderId="1" xfId="2" applyNumberFormat="1" applyFont="1" applyFill="1" applyBorder="1" applyAlignment="1" applyProtection="1">
      <alignment vertical="center" wrapText="1"/>
    </xf>
    <xf numFmtId="169" fontId="19" fillId="5" borderId="1" xfId="2" applyNumberFormat="1" applyFont="1" applyFill="1" applyBorder="1" applyAlignment="1" applyProtection="1">
      <alignment vertical="center" wrapText="1"/>
    </xf>
    <xf numFmtId="165" fontId="19" fillId="5" borderId="1" xfId="2" applyNumberFormat="1" applyFont="1" applyFill="1" applyBorder="1" applyAlignment="1" applyProtection="1">
      <alignment vertical="center" wrapText="1"/>
    </xf>
    <xf numFmtId="0" fontId="15" fillId="0" borderId="9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18" fillId="5" borderId="4" xfId="0" applyFont="1" applyFill="1" applyBorder="1" applyAlignment="1" applyProtection="1">
      <alignment horizontal="left" vertical="center" wrapText="1"/>
    </xf>
    <xf numFmtId="0" fontId="18" fillId="5" borderId="7" xfId="0" applyFont="1" applyFill="1" applyBorder="1" applyAlignment="1" applyProtection="1">
      <alignment horizontal="left" vertical="center" wrapText="1"/>
    </xf>
    <xf numFmtId="166" fontId="18" fillId="5" borderId="1" xfId="2" applyNumberFormat="1" applyFont="1" applyFill="1" applyBorder="1" applyAlignment="1" applyProtection="1">
      <alignment horizontal="right" vertical="center" wrapText="1"/>
    </xf>
    <xf numFmtId="0" fontId="19" fillId="0" borderId="5" xfId="0" applyFont="1" applyBorder="1"/>
    <xf numFmtId="166" fontId="27" fillId="0" borderId="1" xfId="3" applyNumberFormat="1" applyFont="1" applyFill="1" applyBorder="1" applyAlignment="1">
      <alignment horizontal="center" vertical="center" wrapText="1"/>
    </xf>
    <xf numFmtId="166" fontId="27" fillId="0" borderId="4" xfId="3" applyNumberFormat="1" applyFont="1" applyFill="1" applyBorder="1" applyAlignment="1">
      <alignment horizontal="center" vertical="center" wrapText="1"/>
    </xf>
    <xf numFmtId="165" fontId="18" fillId="5" borderId="1" xfId="0" applyNumberFormat="1" applyFont="1" applyFill="1" applyBorder="1" applyAlignment="1" applyProtection="1">
      <alignment horizontal="left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8" fillId="5" borderId="8" xfId="0" applyFont="1" applyFill="1" applyBorder="1" applyAlignment="1" applyProtection="1">
      <alignment horizontal="left" vertical="top" wrapText="1"/>
    </xf>
    <xf numFmtId="165" fontId="19" fillId="5" borderId="1" xfId="2" applyNumberFormat="1" applyFont="1" applyFill="1" applyBorder="1" applyAlignment="1" applyProtection="1">
      <alignment horizontal="right" vertical="center" wrapText="1"/>
    </xf>
    <xf numFmtId="0" fontId="19" fillId="5" borderId="21" xfId="0" applyFont="1" applyFill="1" applyBorder="1" applyAlignment="1" applyProtection="1">
      <alignment horizontal="left" vertical="center" wrapText="1"/>
    </xf>
    <xf numFmtId="4" fontId="18" fillId="5" borderId="1" xfId="2" applyNumberFormat="1" applyFont="1" applyFill="1" applyBorder="1" applyAlignment="1" applyProtection="1">
      <alignment horizontal="right" vertical="center" wrapText="1"/>
    </xf>
    <xf numFmtId="169" fontId="19" fillId="5" borderId="1" xfId="2" applyNumberFormat="1" applyFont="1" applyFill="1" applyBorder="1" applyAlignment="1" applyProtection="1">
      <alignment horizontal="right" vertical="center" wrapText="1"/>
    </xf>
    <xf numFmtId="0" fontId="19" fillId="5" borderId="4" xfId="0" applyFont="1" applyFill="1" applyBorder="1" applyAlignment="1" applyProtection="1">
      <alignment horizontal="left" vertical="center" wrapText="1"/>
    </xf>
    <xf numFmtId="165" fontId="18" fillId="0" borderId="0" xfId="0" applyNumberFormat="1" applyFont="1" applyFill="1" applyBorder="1" applyAlignment="1" applyProtection="1">
      <alignment horizontal="center" vertical="top" wrapText="1"/>
    </xf>
    <xf numFmtId="169" fontId="19" fillId="0" borderId="0" xfId="2" applyNumberFormat="1" applyFont="1" applyFill="1" applyBorder="1" applyAlignment="1" applyProtection="1">
      <alignment horizontal="right" vertical="center" wrapText="1"/>
    </xf>
    <xf numFmtId="165" fontId="19" fillId="0" borderId="0" xfId="2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6" xfId="2" applyNumberFormat="1" applyFont="1" applyFill="1" applyBorder="1" applyAlignment="1" applyProtection="1">
      <alignment horizontal="right" vertical="top" wrapText="1"/>
    </xf>
    <xf numFmtId="10" fontId="19" fillId="0" borderId="26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8" xfId="2" applyNumberFormat="1" applyFont="1" applyFill="1" applyBorder="1" applyAlignment="1" applyProtection="1">
      <alignment horizontal="right" vertical="top" wrapText="1"/>
    </xf>
    <xf numFmtId="10" fontId="19" fillId="0" borderId="18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10" fontId="19" fillId="0" borderId="27" xfId="2" applyNumberFormat="1" applyFont="1" applyFill="1" applyBorder="1" applyAlignment="1" applyProtection="1">
      <alignment horizontal="right" vertical="top" wrapText="1"/>
    </xf>
    <xf numFmtId="10" fontId="19" fillId="0" borderId="29" xfId="2" applyNumberFormat="1" applyFont="1" applyFill="1" applyBorder="1" applyAlignment="1" applyProtection="1">
      <alignment horizontal="right" vertical="top" wrapText="1"/>
    </xf>
    <xf numFmtId="10" fontId="19" fillId="0" borderId="19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/>
    <xf numFmtId="0" fontId="25" fillId="0" borderId="0" xfId="0" applyFont="1" applyFill="1" applyBorder="1" applyAlignment="1" applyProtection="1"/>
    <xf numFmtId="0" fontId="24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24" fillId="0" borderId="7" xfId="0" applyFont="1" applyBorder="1" applyAlignment="1">
      <alignment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0" fontId="1" fillId="6" borderId="0" xfId="0" applyFont="1" applyFill="1" applyBorder="1" applyAlignment="1" applyProtection="1">
      <alignment vertical="center"/>
    </xf>
    <xf numFmtId="0" fontId="18" fillId="6" borderId="1" xfId="0" applyFont="1" applyFill="1" applyBorder="1" applyAlignment="1" applyProtection="1">
      <alignment horizontal="left" vertical="center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7" xfId="2" applyNumberFormat="1" applyFont="1" applyFill="1" applyBorder="1" applyAlignment="1" applyProtection="1">
      <alignment horizontal="right" vertical="top" wrapText="1"/>
    </xf>
    <xf numFmtId="10" fontId="18" fillId="6" borderId="32" xfId="2" applyNumberFormat="1" applyFont="1" applyFill="1" applyBorder="1" applyAlignment="1" applyProtection="1">
      <alignment horizontal="right" vertical="top" wrapText="1"/>
    </xf>
    <xf numFmtId="10" fontId="18" fillId="6" borderId="2" xfId="2" applyNumberFormat="1" applyFont="1" applyFill="1" applyBorder="1" applyAlignment="1" applyProtection="1">
      <alignment horizontal="right" vertical="top" wrapText="1"/>
    </xf>
    <xf numFmtId="10" fontId="18" fillId="6" borderId="7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Alignment="1" applyProtection="1">
      <alignment vertical="center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166" fontId="18" fillId="5" borderId="1" xfId="2" applyNumberFormat="1" applyFont="1" applyFill="1" applyBorder="1" applyAlignment="1" applyProtection="1">
      <alignment horizontal="center" vertical="center" wrapText="1"/>
    </xf>
    <xf numFmtId="166" fontId="18" fillId="0" borderId="1" xfId="2" applyNumberFormat="1" applyFont="1" applyFill="1" applyBorder="1" applyAlignment="1" applyProtection="1">
      <alignment horizontal="center" vertical="center" wrapText="1"/>
    </xf>
    <xf numFmtId="166" fontId="19" fillId="0" borderId="1" xfId="2" applyNumberFormat="1" applyFont="1" applyFill="1" applyBorder="1" applyAlignment="1" applyProtection="1">
      <alignment horizontal="center" vertical="center" wrapText="1"/>
    </xf>
    <xf numFmtId="167" fontId="19" fillId="0" borderId="1" xfId="2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5" fontId="18" fillId="5" borderId="21" xfId="2" applyNumberFormat="1" applyFont="1" applyFill="1" applyBorder="1" applyAlignment="1" applyProtection="1">
      <alignment horizontal="center" vertical="center" wrapText="1"/>
    </xf>
    <xf numFmtId="165" fontId="19" fillId="0" borderId="21" xfId="2" applyNumberFormat="1" applyFont="1" applyFill="1" applyBorder="1" applyAlignment="1" applyProtection="1">
      <alignment horizontal="center" vertical="center" wrapText="1"/>
    </xf>
    <xf numFmtId="172" fontId="18" fillId="5" borderId="1" xfId="2" applyNumberFormat="1" applyFont="1" applyFill="1" applyBorder="1" applyAlignment="1" applyProtection="1">
      <alignment horizontal="right" vertical="center" wrapText="1"/>
    </xf>
    <xf numFmtId="172" fontId="19" fillId="0" borderId="1" xfId="2" applyNumberFormat="1" applyFont="1" applyFill="1" applyBorder="1" applyAlignment="1" applyProtection="1">
      <alignment horizontal="right" vertical="center" wrapText="1"/>
    </xf>
    <xf numFmtId="166" fontId="19" fillId="0" borderId="1" xfId="2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169" fontId="18" fillId="6" borderId="1" xfId="2" applyNumberFormat="1" applyFont="1" applyFill="1" applyBorder="1" applyAlignment="1" applyProtection="1">
      <alignment horizontal="right" vertical="center" wrapText="1"/>
    </xf>
    <xf numFmtId="165" fontId="18" fillId="6" borderId="4" xfId="2" applyNumberFormat="1" applyFont="1" applyFill="1" applyBorder="1" applyAlignment="1" applyProtection="1">
      <alignment horizontal="right" vertical="center" wrapText="1"/>
    </xf>
    <xf numFmtId="49" fontId="18" fillId="6" borderId="1" xfId="2" applyNumberFormat="1" applyFont="1" applyFill="1" applyBorder="1" applyAlignment="1" applyProtection="1">
      <alignment horizontal="right" vertical="center" wrapText="1"/>
    </xf>
    <xf numFmtId="165" fontId="19" fillId="0" borderId="4" xfId="2" applyNumberFormat="1" applyFont="1" applyFill="1" applyBorder="1" applyAlignment="1" applyProtection="1">
      <alignment horizontal="right" vertical="center" wrapText="1"/>
    </xf>
    <xf numFmtId="49" fontId="19" fillId="0" borderId="1" xfId="2" applyNumberFormat="1" applyFont="1" applyFill="1" applyBorder="1" applyAlignment="1" applyProtection="1">
      <alignment horizontal="right" vertical="center" wrapText="1"/>
    </xf>
    <xf numFmtId="169" fontId="19" fillId="0" borderId="26" xfId="2" applyNumberFormat="1" applyFont="1" applyFill="1" applyBorder="1" applyAlignment="1" applyProtection="1">
      <alignment horizontal="right" vertical="center" wrapText="1"/>
    </xf>
    <xf numFmtId="169" fontId="19" fillId="0" borderId="10" xfId="2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justify" vertical="center" wrapText="1"/>
    </xf>
    <xf numFmtId="0" fontId="20" fillId="0" borderId="0" xfId="0" applyFont="1" applyFill="1" applyBorder="1" applyAlignment="1" applyProtection="1">
      <alignment horizontal="left" vertical="center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165" fontId="3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center"/>
    </xf>
    <xf numFmtId="165" fontId="18" fillId="0" borderId="22" xfId="0" applyNumberFormat="1" applyFont="1" applyFill="1" applyBorder="1" applyAlignment="1" applyProtection="1">
      <alignment horizontal="center" vertical="top" wrapText="1"/>
    </xf>
    <xf numFmtId="165" fontId="18" fillId="0" borderId="18" xfId="0" applyNumberFormat="1" applyFont="1" applyFill="1" applyBorder="1" applyAlignment="1" applyProtection="1">
      <alignment horizontal="center" vertical="top" wrapText="1"/>
    </xf>
    <xf numFmtId="165" fontId="18" fillId="0" borderId="19" xfId="0" applyNumberFormat="1" applyFont="1" applyFill="1" applyBorder="1" applyAlignment="1" applyProtection="1">
      <alignment horizontal="center" vertical="top" wrapText="1"/>
    </xf>
    <xf numFmtId="165" fontId="18" fillId="0" borderId="9" xfId="0" applyNumberFormat="1" applyFont="1" applyFill="1" applyBorder="1" applyAlignment="1" applyProtection="1">
      <alignment horizontal="center" vertical="top" wrapText="1"/>
    </xf>
    <xf numFmtId="165" fontId="18" fillId="0" borderId="0" xfId="0" applyNumberFormat="1" applyFont="1" applyFill="1" applyBorder="1" applyAlignment="1" applyProtection="1">
      <alignment horizontal="center" vertical="top" wrapText="1"/>
    </xf>
    <xf numFmtId="165" fontId="18" fillId="0" borderId="11" xfId="0" applyNumberFormat="1" applyFont="1" applyFill="1" applyBorder="1" applyAlignment="1" applyProtection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center" vertical="top" wrapText="1"/>
    </xf>
    <xf numFmtId="165" fontId="18" fillId="0" borderId="6" xfId="0" applyNumberFormat="1" applyFont="1" applyFill="1" applyBorder="1" applyAlignment="1" applyProtection="1">
      <alignment horizontal="center" vertical="top" wrapText="1"/>
    </xf>
    <xf numFmtId="165" fontId="18" fillId="0" borderId="3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right" vertical="center"/>
    </xf>
    <xf numFmtId="165" fontId="10" fillId="0" borderId="1" xfId="0" applyNumberFormat="1" applyFont="1" applyFill="1" applyBorder="1" applyAlignment="1" applyProtection="1">
      <alignment horizontal="center" vertical="top" wrapText="1"/>
    </xf>
    <xf numFmtId="49" fontId="19" fillId="0" borderId="5" xfId="0" applyNumberFormat="1" applyFont="1" applyFill="1" applyBorder="1" applyAlignment="1" applyProtection="1">
      <alignment horizontal="center" vertical="top" wrapText="1"/>
    </xf>
    <xf numFmtId="165" fontId="19" fillId="0" borderId="5" xfId="0" applyNumberFormat="1" applyFont="1" applyFill="1" applyBorder="1" applyAlignment="1" applyProtection="1">
      <alignment horizontal="left" vertical="top" wrapText="1"/>
    </xf>
    <xf numFmtId="165" fontId="19" fillId="0" borderId="5" xfId="0" applyNumberFormat="1" applyFont="1" applyFill="1" applyBorder="1" applyAlignment="1" applyProtection="1">
      <alignment horizontal="center" vertical="top" wrapText="1"/>
    </xf>
    <xf numFmtId="49" fontId="18" fillId="0" borderId="5" xfId="0" applyNumberFormat="1" applyFont="1" applyFill="1" applyBorder="1" applyAlignment="1" applyProtection="1">
      <alignment horizontal="center" vertical="top" wrapText="1"/>
    </xf>
    <xf numFmtId="165" fontId="18" fillId="0" borderId="5" xfId="0" applyNumberFormat="1" applyFont="1" applyFill="1" applyBorder="1" applyAlignment="1" applyProtection="1">
      <alignment horizontal="left" vertical="top" wrapText="1"/>
    </xf>
    <xf numFmtId="49" fontId="18" fillId="0" borderId="13" xfId="0" applyNumberFormat="1" applyFont="1" applyFill="1" applyBorder="1" applyAlignment="1" applyProtection="1">
      <alignment horizontal="center" vertical="top" wrapText="1"/>
    </xf>
    <xf numFmtId="49" fontId="18" fillId="0" borderId="16" xfId="0" applyNumberFormat="1" applyFont="1" applyFill="1" applyBorder="1" applyAlignment="1" applyProtection="1">
      <alignment horizontal="center" vertical="top" wrapText="1"/>
    </xf>
    <xf numFmtId="165" fontId="18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center" vertical="top" wrapText="1"/>
    </xf>
    <xf numFmtId="165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10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top" wrapText="1"/>
    </xf>
    <xf numFmtId="49" fontId="19" fillId="0" borderId="16" xfId="0" applyNumberFormat="1" applyFont="1" applyFill="1" applyBorder="1" applyAlignment="1" applyProtection="1">
      <alignment horizontal="center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 wrapText="1"/>
    </xf>
    <xf numFmtId="49" fontId="18" fillId="0" borderId="7" xfId="0" applyNumberFormat="1" applyFont="1" applyFill="1" applyBorder="1" applyAlignment="1" applyProtection="1">
      <alignment horizontal="center" vertical="center" wrapText="1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left" vertical="top" wrapText="1"/>
    </xf>
    <xf numFmtId="0" fontId="0" fillId="0" borderId="18" xfId="0" applyFill="1" applyBorder="1"/>
    <xf numFmtId="0" fontId="0" fillId="0" borderId="19" xfId="0" applyFill="1" applyBorder="1"/>
    <xf numFmtId="0" fontId="0" fillId="0" borderId="14" xfId="0" applyFill="1" applyBorder="1"/>
    <xf numFmtId="0" fontId="0" fillId="0" borderId="0" xfId="0" applyFill="1"/>
    <xf numFmtId="0" fontId="0" fillId="0" borderId="11" xfId="0" applyFill="1" applyBorder="1"/>
    <xf numFmtId="0" fontId="0" fillId="0" borderId="0" xfId="0" applyFill="1" applyBorder="1"/>
    <xf numFmtId="165" fontId="18" fillId="0" borderId="14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1" xfId="0" applyNumberFormat="1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49" fontId="18" fillId="0" borderId="22" xfId="0" applyNumberFormat="1" applyFont="1" applyFill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center" wrapText="1"/>
    </xf>
    <xf numFmtId="49" fontId="18" fillId="0" borderId="19" xfId="0" applyNumberFormat="1" applyFont="1" applyFill="1" applyBorder="1" applyAlignment="1" applyProtection="1">
      <alignment horizontal="center" vertical="center" wrapText="1"/>
    </xf>
    <xf numFmtId="1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1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165" fontId="18" fillId="0" borderId="8" xfId="0" applyNumberFormat="1" applyFont="1" applyFill="1" applyBorder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center" vertical="top" wrapTex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18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22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21" fillId="0" borderId="1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ill="1" applyBorder="1"/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28" xfId="0" applyNumberFormat="1" applyFont="1" applyFill="1" applyBorder="1" applyAlignment="1" applyProtection="1">
      <alignment horizontal="left" vertical="top"/>
    </xf>
    <xf numFmtId="165" fontId="19" fillId="0" borderId="17" xfId="0" applyNumberFormat="1" applyFont="1" applyFill="1" applyBorder="1" applyAlignment="1" applyProtection="1">
      <alignment horizontal="left" vertical="top" wrapText="1"/>
    </xf>
    <xf numFmtId="165" fontId="19" fillId="0" borderId="18" xfId="0" applyNumberFormat="1" applyFont="1" applyFill="1" applyBorder="1" applyAlignment="1" applyProtection="1">
      <alignment horizontal="left" vertical="top" wrapText="1"/>
    </xf>
    <xf numFmtId="165" fontId="19" fillId="0" borderId="19" xfId="0" applyNumberFormat="1" applyFont="1" applyFill="1" applyBorder="1" applyAlignment="1" applyProtection="1">
      <alignment horizontal="left" vertical="top" wrapText="1"/>
    </xf>
    <xf numFmtId="165" fontId="19" fillId="0" borderId="14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1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165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left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7" fillId="0" borderId="10" xfId="3" applyFont="1" applyFill="1" applyBorder="1" applyAlignment="1">
      <alignment vertical="top" wrapText="1"/>
    </xf>
    <xf numFmtId="0" fontId="30" fillId="0" borderId="8" xfId="0" applyFont="1" applyBorder="1" applyAlignment="1">
      <alignment vertical="top" wrapText="1"/>
    </xf>
    <xf numFmtId="0" fontId="30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27" fillId="0" borderId="1" xfId="3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7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49" fontId="16" fillId="0" borderId="19" xfId="3" applyNumberFormat="1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6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5703125" style="1" customWidth="1"/>
    <col min="3" max="3" width="18.140625" style="1" customWidth="1"/>
    <col min="4" max="4" width="13.5703125" style="1" customWidth="1"/>
    <col min="5" max="5" width="11.85546875" style="1" customWidth="1"/>
    <col min="6" max="6" width="6.5703125" style="1" customWidth="1"/>
    <col min="7" max="8" width="9.140625" style="1" customWidth="1"/>
    <col min="9" max="16384" width="9.140625" style="1"/>
  </cols>
  <sheetData>
    <row r="1" spans="1:48" ht="30.75" customHeight="1">
      <c r="A1" s="317" t="s">
        <v>39</v>
      </c>
      <c r="B1" s="318"/>
      <c r="C1" s="319" t="s">
        <v>40</v>
      </c>
      <c r="D1" s="320" t="s">
        <v>44</v>
      </c>
      <c r="E1" s="321"/>
      <c r="F1" s="322"/>
      <c r="G1" s="320" t="s">
        <v>17</v>
      </c>
      <c r="H1" s="321"/>
      <c r="I1" s="322"/>
      <c r="J1" s="320" t="s">
        <v>18</v>
      </c>
      <c r="K1" s="321"/>
      <c r="L1" s="322"/>
      <c r="M1" s="320" t="s">
        <v>22</v>
      </c>
      <c r="N1" s="321"/>
      <c r="O1" s="322"/>
      <c r="P1" s="323" t="s">
        <v>23</v>
      </c>
      <c r="Q1" s="324"/>
      <c r="R1" s="320" t="s">
        <v>24</v>
      </c>
      <c r="S1" s="321"/>
      <c r="T1" s="322"/>
      <c r="U1" s="320" t="s">
        <v>25</v>
      </c>
      <c r="V1" s="321"/>
      <c r="W1" s="322"/>
      <c r="X1" s="323" t="s">
        <v>26</v>
      </c>
      <c r="Y1" s="325"/>
      <c r="Z1" s="324"/>
      <c r="AA1" s="323" t="s">
        <v>27</v>
      </c>
      <c r="AB1" s="324"/>
      <c r="AC1" s="320" t="s">
        <v>28</v>
      </c>
      <c r="AD1" s="321"/>
      <c r="AE1" s="322"/>
      <c r="AF1" s="320" t="s">
        <v>29</v>
      </c>
      <c r="AG1" s="321"/>
      <c r="AH1" s="322"/>
      <c r="AI1" s="320" t="s">
        <v>30</v>
      </c>
      <c r="AJ1" s="321"/>
      <c r="AK1" s="322"/>
      <c r="AL1" s="323" t="s">
        <v>31</v>
      </c>
      <c r="AM1" s="324"/>
      <c r="AN1" s="320" t="s">
        <v>32</v>
      </c>
      <c r="AO1" s="321"/>
      <c r="AP1" s="322"/>
      <c r="AQ1" s="320" t="s">
        <v>33</v>
      </c>
      <c r="AR1" s="321"/>
      <c r="AS1" s="322"/>
      <c r="AT1" s="320" t="s">
        <v>34</v>
      </c>
      <c r="AU1" s="321"/>
      <c r="AV1" s="322"/>
    </row>
    <row r="2" spans="1:48" ht="39" customHeight="1">
      <c r="A2" s="318"/>
      <c r="B2" s="318"/>
      <c r="C2" s="319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319" t="s">
        <v>82</v>
      </c>
      <c r="B3" s="31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19"/>
      <c r="B4" s="31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19"/>
      <c r="B5" s="31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19"/>
      <c r="B6" s="31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19"/>
      <c r="B7" s="319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19"/>
      <c r="B8" s="31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19"/>
      <c r="B9" s="319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5703125" customWidth="1"/>
    <col min="3" max="3" width="13.5703125" customWidth="1"/>
    <col min="4" max="4" width="16.42578125" customWidth="1"/>
    <col min="5" max="5" width="26.85546875" customWidth="1"/>
  </cols>
  <sheetData>
    <row r="1" spans="1:5">
      <c r="A1" s="326" t="s">
        <v>57</v>
      </c>
      <c r="B1" s="326"/>
      <c r="C1" s="326"/>
      <c r="D1" s="326"/>
      <c r="E1" s="326"/>
    </row>
    <row r="2" spans="1:5">
      <c r="A2" s="12"/>
      <c r="B2" s="12"/>
      <c r="C2" s="12"/>
      <c r="D2" s="12"/>
      <c r="E2" s="12"/>
    </row>
    <row r="3" spans="1:5">
      <c r="A3" s="327" t="s">
        <v>129</v>
      </c>
      <c r="B3" s="327"/>
      <c r="C3" s="327"/>
      <c r="D3" s="327"/>
      <c r="E3" s="327"/>
    </row>
    <row r="4" spans="1:5" ht="45.2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2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50000000000003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328" t="s">
        <v>78</v>
      </c>
      <c r="B26" s="328"/>
      <c r="C26" s="328"/>
      <c r="D26" s="328"/>
      <c r="E26" s="328"/>
    </row>
    <row r="27" spans="1:5">
      <c r="A27" s="28"/>
      <c r="B27" s="28"/>
      <c r="C27" s="28"/>
      <c r="D27" s="28"/>
      <c r="E27" s="28"/>
    </row>
    <row r="28" spans="1:5">
      <c r="A28" s="328" t="s">
        <v>79</v>
      </c>
      <c r="B28" s="328"/>
      <c r="C28" s="328"/>
      <c r="D28" s="328"/>
      <c r="E28" s="328"/>
    </row>
    <row r="29" spans="1:5">
      <c r="A29" s="328"/>
      <c r="B29" s="328"/>
      <c r="C29" s="328"/>
      <c r="D29" s="328"/>
      <c r="E29" s="32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342" t="s">
        <v>45</v>
      </c>
      <c r="C3" s="34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329" t="s">
        <v>1</v>
      </c>
      <c r="B5" s="33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5" customHeight="1">
      <c r="A6" s="329"/>
      <c r="B6" s="33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329"/>
      <c r="B7" s="33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329" t="s">
        <v>3</v>
      </c>
      <c r="B8" s="33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30" t="s">
        <v>204</v>
      </c>
      <c r="N8" s="331"/>
      <c r="O8" s="332"/>
      <c r="P8" s="56"/>
      <c r="Q8" s="56"/>
    </row>
    <row r="9" spans="1:256" ht="33.950000000000003" customHeight="1">
      <c r="A9" s="329"/>
      <c r="B9" s="33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329" t="s">
        <v>4</v>
      </c>
      <c r="B10" s="33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329"/>
      <c r="B11" s="33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329" t="s">
        <v>5</v>
      </c>
      <c r="B12" s="33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329"/>
      <c r="B13" s="33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329" t="s">
        <v>9</v>
      </c>
      <c r="B14" s="33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329"/>
      <c r="B15" s="33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47"/>
      <c r="AJ16" s="347"/>
      <c r="AK16" s="347"/>
      <c r="AZ16" s="347"/>
      <c r="BA16" s="347"/>
      <c r="BB16" s="347"/>
      <c r="BQ16" s="347"/>
      <c r="BR16" s="347"/>
      <c r="BS16" s="347"/>
      <c r="CH16" s="347"/>
      <c r="CI16" s="347"/>
      <c r="CJ16" s="347"/>
      <c r="CY16" s="347"/>
      <c r="CZ16" s="347"/>
      <c r="DA16" s="347"/>
      <c r="DP16" s="347"/>
      <c r="DQ16" s="347"/>
      <c r="DR16" s="347"/>
      <c r="EG16" s="347"/>
      <c r="EH16" s="347"/>
      <c r="EI16" s="347"/>
      <c r="EX16" s="347"/>
      <c r="EY16" s="347"/>
      <c r="EZ16" s="347"/>
      <c r="FO16" s="347"/>
      <c r="FP16" s="347"/>
      <c r="FQ16" s="347"/>
      <c r="GF16" s="347"/>
      <c r="GG16" s="347"/>
      <c r="GH16" s="347"/>
      <c r="GW16" s="347"/>
      <c r="GX16" s="347"/>
      <c r="GY16" s="347"/>
      <c r="HN16" s="347"/>
      <c r="HO16" s="347"/>
      <c r="HP16" s="347"/>
      <c r="IE16" s="347"/>
      <c r="IF16" s="347"/>
      <c r="IG16" s="347"/>
      <c r="IV16" s="347"/>
    </row>
    <row r="17" spans="1:17" ht="320.25" customHeight="1">
      <c r="A17" s="329" t="s">
        <v>6</v>
      </c>
      <c r="B17" s="33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329"/>
      <c r="B18" s="33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329" t="s">
        <v>7</v>
      </c>
      <c r="B19" s="33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329"/>
      <c r="B20" s="33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329" t="s">
        <v>8</v>
      </c>
      <c r="B21" s="33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329"/>
      <c r="B22" s="33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333" t="s">
        <v>14</v>
      </c>
      <c r="B23" s="338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335"/>
      <c r="B24" s="33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337" t="s">
        <v>15</v>
      </c>
      <c r="B25" s="338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337"/>
      <c r="B26" s="33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329" t="s">
        <v>93</v>
      </c>
      <c r="B31" s="33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329"/>
      <c r="B32" s="33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329" t="s">
        <v>95</v>
      </c>
      <c r="B34" s="33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329"/>
      <c r="B35" s="33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345" t="s">
        <v>97</v>
      </c>
      <c r="B36" s="34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346"/>
      <c r="B37" s="34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329" t="s">
        <v>99</v>
      </c>
      <c r="B39" s="33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53" t="s">
        <v>246</v>
      </c>
      <c r="I39" s="354"/>
      <c r="J39" s="354"/>
      <c r="K39" s="354"/>
      <c r="L39" s="354"/>
      <c r="M39" s="354"/>
      <c r="N39" s="354"/>
      <c r="O39" s="355"/>
      <c r="P39" s="55" t="s">
        <v>188</v>
      </c>
      <c r="Q39" s="56"/>
    </row>
    <row r="40" spans="1:17" ht="39.950000000000003" customHeight="1">
      <c r="A40" s="329" t="s">
        <v>10</v>
      </c>
      <c r="B40" s="33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329" t="s">
        <v>100</v>
      </c>
      <c r="B41" s="33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329"/>
      <c r="B42" s="33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329" t="s">
        <v>102</v>
      </c>
      <c r="B43" s="33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50" t="s">
        <v>191</v>
      </c>
      <c r="H43" s="351"/>
      <c r="I43" s="351"/>
      <c r="J43" s="351"/>
      <c r="K43" s="351"/>
      <c r="L43" s="351"/>
      <c r="M43" s="351"/>
      <c r="N43" s="351"/>
      <c r="O43" s="352"/>
      <c r="P43" s="56"/>
      <c r="Q43" s="56"/>
    </row>
    <row r="44" spans="1:17" ht="39.950000000000003" customHeight="1">
      <c r="A44" s="329"/>
      <c r="B44" s="33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329" t="s">
        <v>104</v>
      </c>
      <c r="B45" s="33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329" t="s">
        <v>12</v>
      </c>
      <c r="B46" s="33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340" t="s">
        <v>107</v>
      </c>
      <c r="B47" s="34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341"/>
      <c r="B48" s="34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340" t="s">
        <v>108</v>
      </c>
      <c r="B49" s="34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341"/>
      <c r="B50" s="34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329" t="s">
        <v>110</v>
      </c>
      <c r="B51" s="33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329"/>
      <c r="B52" s="33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329" t="s">
        <v>113</v>
      </c>
      <c r="B53" s="33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329"/>
      <c r="B54" s="33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329" t="s">
        <v>114</v>
      </c>
      <c r="B55" s="33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329"/>
      <c r="B56" s="33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329" t="s">
        <v>116</v>
      </c>
      <c r="B57" s="336" t="s">
        <v>117</v>
      </c>
      <c r="C57" s="53" t="s">
        <v>20</v>
      </c>
      <c r="D57" s="93" t="s">
        <v>234</v>
      </c>
      <c r="E57" s="92"/>
      <c r="F57" s="92" t="s">
        <v>235</v>
      </c>
      <c r="G57" s="339" t="s">
        <v>232</v>
      </c>
      <c r="H57" s="339"/>
      <c r="I57" s="92" t="s">
        <v>236</v>
      </c>
      <c r="J57" s="92" t="s">
        <v>237</v>
      </c>
      <c r="K57" s="330" t="s">
        <v>238</v>
      </c>
      <c r="L57" s="331"/>
      <c r="M57" s="331"/>
      <c r="N57" s="331"/>
      <c r="O57" s="332"/>
      <c r="P57" s="88" t="s">
        <v>198</v>
      </c>
      <c r="Q57" s="56"/>
    </row>
    <row r="58" spans="1:17" ht="39.950000000000003" customHeight="1">
      <c r="A58" s="329"/>
      <c r="B58" s="33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333" t="s">
        <v>119</v>
      </c>
      <c r="B59" s="333" t="s">
        <v>118</v>
      </c>
      <c r="C59" s="333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334"/>
      <c r="B60" s="334"/>
      <c r="C60" s="33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334"/>
      <c r="B61" s="334"/>
      <c r="C61" s="33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335"/>
      <c r="B62" s="33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329" t="s">
        <v>120</v>
      </c>
      <c r="B63" s="33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329"/>
      <c r="B64" s="33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337" t="s">
        <v>122</v>
      </c>
      <c r="B65" s="338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337"/>
      <c r="B66" s="33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329" t="s">
        <v>124</v>
      </c>
      <c r="B67" s="33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329"/>
      <c r="B68" s="33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340" t="s">
        <v>126</v>
      </c>
      <c r="B69" s="34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341"/>
      <c r="B70" s="34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348" t="s">
        <v>254</v>
      </c>
      <c r="C73" s="348"/>
      <c r="D73" s="348"/>
      <c r="E73" s="348"/>
      <c r="F73" s="348"/>
      <c r="G73" s="348"/>
      <c r="H73" s="348"/>
      <c r="I73" s="348"/>
      <c r="J73" s="348"/>
      <c r="K73" s="348"/>
      <c r="L73" s="348"/>
      <c r="M73" s="348"/>
      <c r="N73" s="348"/>
      <c r="O73" s="348"/>
      <c r="P73" s="348"/>
      <c r="Q73" s="348"/>
      <c r="R73" s="348"/>
      <c r="S73" s="348"/>
      <c r="T73" s="348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349" t="s">
        <v>215</v>
      </c>
      <c r="C79" s="349"/>
      <c r="D79" s="349"/>
      <c r="E79" s="34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71"/>
  <sheetViews>
    <sheetView tabSelected="1" view="pageBreakPreview" topLeftCell="A2" zoomScale="70" zoomScaleSheetLayoutView="70" workbookViewId="0">
      <pane xSplit="4" ySplit="10" topLeftCell="E12" activePane="bottomRight" state="frozen"/>
      <selection activeCell="A2" sqref="A2"/>
      <selection pane="topRight" activeCell="E2" sqref="E2"/>
      <selection pane="bottomLeft" activeCell="A12" sqref="A12"/>
      <selection pane="bottomRight" activeCell="B180" sqref="B180:B184"/>
    </sheetView>
  </sheetViews>
  <sheetFormatPr defaultColWidth="9.140625" defaultRowHeight="12.75"/>
  <cols>
    <col min="1" max="1" width="8" style="99" customWidth="1"/>
    <col min="2" max="2" width="25.85546875" style="99" customWidth="1"/>
    <col min="3" max="3" width="20.42578125" style="99" customWidth="1"/>
    <col min="4" max="4" width="20.5703125" style="100" customWidth="1"/>
    <col min="5" max="5" width="17" style="246" customWidth="1"/>
    <col min="6" max="6" width="17.5703125" style="246" customWidth="1"/>
    <col min="7" max="7" width="12.140625" style="246" customWidth="1"/>
    <col min="8" max="8" width="12.5703125" style="244" customWidth="1"/>
    <col min="9" max="9" width="11.5703125" style="244" customWidth="1"/>
    <col min="10" max="10" width="12.5703125" style="244" customWidth="1"/>
    <col min="11" max="11" width="15.42578125" style="244" customWidth="1"/>
    <col min="12" max="12" width="14.5703125" style="244" customWidth="1"/>
    <col min="13" max="13" width="9.42578125" style="244" customWidth="1"/>
    <col min="14" max="14" width="14.5703125" style="244" customWidth="1"/>
    <col min="15" max="15" width="12" style="244" customWidth="1"/>
    <col min="16" max="16" width="9.140625" style="244" customWidth="1"/>
    <col min="17" max="17" width="11.5703125" style="244" customWidth="1"/>
    <col min="18" max="18" width="9.140625" style="244" customWidth="1"/>
    <col min="19" max="19" width="7.5703125" style="244" customWidth="1"/>
    <col min="20" max="20" width="14.5703125" style="244" customWidth="1"/>
    <col min="21" max="22" width="7.5703125" style="244" customWidth="1"/>
    <col min="23" max="23" width="12.42578125" style="244" customWidth="1"/>
    <col min="24" max="25" width="7.5703125" style="244" customWidth="1"/>
    <col min="26" max="26" width="12.42578125" style="244" customWidth="1"/>
    <col min="27" max="28" width="7.5703125" style="244" customWidth="1"/>
    <col min="29" max="29" width="12.42578125" style="244" customWidth="1"/>
    <col min="30" max="31" width="7.5703125" style="244" customWidth="1"/>
    <col min="32" max="32" width="13.42578125" style="244" customWidth="1"/>
    <col min="33" max="34" width="7.5703125" style="244" customWidth="1"/>
    <col min="35" max="35" width="12" style="244" customWidth="1"/>
    <col min="36" max="37" width="7.5703125" style="244" customWidth="1"/>
    <col min="38" max="38" width="12.42578125" style="244" customWidth="1"/>
    <col min="39" max="40" width="7.5703125" style="244" customWidth="1"/>
    <col min="41" max="41" width="17" style="244" customWidth="1"/>
    <col min="42" max="43" width="7.5703125" style="244" customWidth="1"/>
    <col min="44" max="44" width="26.140625" style="248" customWidth="1"/>
    <col min="45" max="16384" width="9.140625" style="95"/>
  </cols>
  <sheetData>
    <row r="1" spans="1:44" ht="144" hidden="1" customHeight="1">
      <c r="AN1" s="158"/>
      <c r="AO1" s="158"/>
      <c r="AP1" s="416" t="s">
        <v>312</v>
      </c>
      <c r="AQ1" s="417"/>
      <c r="AR1" s="417"/>
    </row>
    <row r="2" spans="1:44" ht="18.75">
      <c r="AR2" s="106" t="s">
        <v>266</v>
      </c>
    </row>
    <row r="3" spans="1:44" s="101" customFormat="1" ht="24" customHeight="1">
      <c r="A3" s="428" t="s">
        <v>300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</row>
    <row r="4" spans="1:44" s="96" customFormat="1" ht="17.25" customHeight="1">
      <c r="A4" s="429" t="s">
        <v>346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29"/>
      <c r="AP4" s="429"/>
      <c r="AQ4" s="429"/>
      <c r="AR4" s="429"/>
    </row>
    <row r="5" spans="1:44" s="97" customFormat="1" ht="24" customHeight="1">
      <c r="A5" s="430" t="s">
        <v>260</v>
      </c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430"/>
      <c r="AN5" s="430"/>
      <c r="AO5" s="430"/>
      <c r="AP5" s="430"/>
      <c r="AQ5" s="430"/>
      <c r="AR5" s="430"/>
    </row>
    <row r="6" spans="1:44" s="97" customFormat="1" ht="24" customHeight="1">
      <c r="A6" s="432" t="s">
        <v>299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300"/>
      <c r="AK6" s="300"/>
      <c r="AL6" s="300"/>
      <c r="AM6" s="300"/>
      <c r="AN6" s="300"/>
      <c r="AO6" s="300"/>
      <c r="AP6" s="300"/>
      <c r="AQ6" s="300"/>
      <c r="AR6" s="300"/>
    </row>
    <row r="7" spans="1:44">
      <c r="A7" s="431"/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301"/>
      <c r="AK7" s="301"/>
      <c r="AL7" s="248"/>
      <c r="AM7" s="248"/>
      <c r="AN7" s="248"/>
      <c r="AO7" s="248"/>
      <c r="AP7" s="248"/>
      <c r="AQ7" s="248"/>
      <c r="AR7" s="184" t="s">
        <v>257</v>
      </c>
    </row>
    <row r="8" spans="1:44" ht="15" customHeight="1">
      <c r="A8" s="408" t="s">
        <v>0</v>
      </c>
      <c r="B8" s="408" t="s">
        <v>309</v>
      </c>
      <c r="C8" s="408" t="s">
        <v>259</v>
      </c>
      <c r="D8" s="408" t="s">
        <v>40</v>
      </c>
      <c r="E8" s="408" t="s">
        <v>256</v>
      </c>
      <c r="F8" s="408"/>
      <c r="G8" s="408"/>
      <c r="H8" s="441" t="s">
        <v>255</v>
      </c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0" t="s">
        <v>293</v>
      </c>
    </row>
    <row r="9" spans="1:44" ht="28.5" customHeight="1">
      <c r="A9" s="408"/>
      <c r="B9" s="408"/>
      <c r="C9" s="408"/>
      <c r="D9" s="408"/>
      <c r="E9" s="408" t="s">
        <v>334</v>
      </c>
      <c r="F9" s="408" t="s">
        <v>271</v>
      </c>
      <c r="G9" s="415" t="s">
        <v>19</v>
      </c>
      <c r="H9" s="408" t="s">
        <v>17</v>
      </c>
      <c r="I9" s="408"/>
      <c r="J9" s="408"/>
      <c r="K9" s="408" t="s">
        <v>18</v>
      </c>
      <c r="L9" s="408"/>
      <c r="M9" s="408"/>
      <c r="N9" s="408" t="s">
        <v>22</v>
      </c>
      <c r="O9" s="408"/>
      <c r="P9" s="408"/>
      <c r="Q9" s="408" t="s">
        <v>24</v>
      </c>
      <c r="R9" s="408"/>
      <c r="S9" s="408"/>
      <c r="T9" s="408" t="s">
        <v>25</v>
      </c>
      <c r="U9" s="408"/>
      <c r="V9" s="408"/>
      <c r="W9" s="408" t="s">
        <v>26</v>
      </c>
      <c r="X9" s="408"/>
      <c r="Y9" s="408"/>
      <c r="Z9" s="408" t="s">
        <v>28</v>
      </c>
      <c r="AA9" s="408"/>
      <c r="AB9" s="408"/>
      <c r="AC9" s="408" t="s">
        <v>29</v>
      </c>
      <c r="AD9" s="408"/>
      <c r="AE9" s="408"/>
      <c r="AF9" s="408" t="s">
        <v>30</v>
      </c>
      <c r="AG9" s="408"/>
      <c r="AH9" s="434"/>
      <c r="AI9" s="408" t="s">
        <v>32</v>
      </c>
      <c r="AJ9" s="408"/>
      <c r="AK9" s="434"/>
      <c r="AL9" s="408" t="s">
        <v>33</v>
      </c>
      <c r="AM9" s="408"/>
      <c r="AN9" s="434"/>
      <c r="AO9" s="408" t="s">
        <v>34</v>
      </c>
      <c r="AP9" s="408"/>
      <c r="AQ9" s="408"/>
      <c r="AR9" s="440"/>
    </row>
    <row r="10" spans="1:44" ht="41.1" customHeight="1">
      <c r="A10" s="408"/>
      <c r="B10" s="408"/>
      <c r="C10" s="408"/>
      <c r="D10" s="408"/>
      <c r="E10" s="408"/>
      <c r="F10" s="408"/>
      <c r="G10" s="415"/>
      <c r="H10" s="293" t="s">
        <v>20</v>
      </c>
      <c r="I10" s="293" t="s">
        <v>21</v>
      </c>
      <c r="J10" s="294" t="s">
        <v>19</v>
      </c>
      <c r="K10" s="293" t="s">
        <v>20</v>
      </c>
      <c r="L10" s="293" t="s">
        <v>21</v>
      </c>
      <c r="M10" s="294" t="s">
        <v>19</v>
      </c>
      <c r="N10" s="293" t="s">
        <v>20</v>
      </c>
      <c r="O10" s="293" t="s">
        <v>21</v>
      </c>
      <c r="P10" s="294" t="s">
        <v>19</v>
      </c>
      <c r="Q10" s="293" t="s">
        <v>20</v>
      </c>
      <c r="R10" s="293" t="s">
        <v>21</v>
      </c>
      <c r="S10" s="294" t="s">
        <v>19</v>
      </c>
      <c r="T10" s="293" t="s">
        <v>20</v>
      </c>
      <c r="U10" s="293" t="s">
        <v>21</v>
      </c>
      <c r="V10" s="294" t="s">
        <v>19</v>
      </c>
      <c r="W10" s="293" t="s">
        <v>20</v>
      </c>
      <c r="X10" s="293" t="s">
        <v>21</v>
      </c>
      <c r="Y10" s="294" t="s">
        <v>19</v>
      </c>
      <c r="Z10" s="293" t="s">
        <v>20</v>
      </c>
      <c r="AA10" s="293" t="s">
        <v>21</v>
      </c>
      <c r="AB10" s="294" t="s">
        <v>19</v>
      </c>
      <c r="AC10" s="293" t="s">
        <v>20</v>
      </c>
      <c r="AD10" s="293" t="s">
        <v>21</v>
      </c>
      <c r="AE10" s="294" t="s">
        <v>19</v>
      </c>
      <c r="AF10" s="293" t="s">
        <v>20</v>
      </c>
      <c r="AG10" s="293" t="s">
        <v>21</v>
      </c>
      <c r="AH10" s="294" t="s">
        <v>19</v>
      </c>
      <c r="AI10" s="293" t="s">
        <v>20</v>
      </c>
      <c r="AJ10" s="293" t="s">
        <v>21</v>
      </c>
      <c r="AK10" s="294" t="s">
        <v>19</v>
      </c>
      <c r="AL10" s="293" t="s">
        <v>20</v>
      </c>
      <c r="AM10" s="293" t="s">
        <v>21</v>
      </c>
      <c r="AN10" s="294" t="s">
        <v>19</v>
      </c>
      <c r="AO10" s="293" t="s">
        <v>20</v>
      </c>
      <c r="AP10" s="293" t="s">
        <v>21</v>
      </c>
      <c r="AQ10" s="294" t="s">
        <v>19</v>
      </c>
      <c r="AR10" s="440"/>
    </row>
    <row r="11" spans="1:44" s="98" customFormat="1" ht="15.75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5">
        <v>6</v>
      </c>
      <c r="G11" s="186">
        <v>7</v>
      </c>
      <c r="H11" s="185">
        <v>8</v>
      </c>
      <c r="I11" s="185">
        <v>9</v>
      </c>
      <c r="J11" s="186">
        <v>10</v>
      </c>
      <c r="K11" s="185">
        <v>11</v>
      </c>
      <c r="L11" s="185">
        <v>12</v>
      </c>
      <c r="M11" s="186">
        <v>13</v>
      </c>
      <c r="N11" s="185">
        <v>14</v>
      </c>
      <c r="O11" s="185">
        <v>15</v>
      </c>
      <c r="P11" s="186">
        <v>16</v>
      </c>
      <c r="Q11" s="185">
        <v>17</v>
      </c>
      <c r="R11" s="185">
        <v>18</v>
      </c>
      <c r="S11" s="186">
        <v>19</v>
      </c>
      <c r="T11" s="185">
        <v>20</v>
      </c>
      <c r="U11" s="185">
        <v>21</v>
      </c>
      <c r="V11" s="186">
        <v>22</v>
      </c>
      <c r="W11" s="185">
        <v>23</v>
      </c>
      <c r="X11" s="185">
        <v>24</v>
      </c>
      <c r="Y11" s="186">
        <v>25</v>
      </c>
      <c r="Z11" s="185">
        <v>26</v>
      </c>
      <c r="AA11" s="185">
        <v>24</v>
      </c>
      <c r="AB11" s="186">
        <v>25</v>
      </c>
      <c r="AC11" s="185">
        <v>29</v>
      </c>
      <c r="AD11" s="185">
        <v>30</v>
      </c>
      <c r="AE11" s="186">
        <v>31</v>
      </c>
      <c r="AF11" s="185">
        <v>32</v>
      </c>
      <c r="AG11" s="185">
        <v>33</v>
      </c>
      <c r="AH11" s="186">
        <v>34</v>
      </c>
      <c r="AI11" s="185">
        <v>35</v>
      </c>
      <c r="AJ11" s="185">
        <v>36</v>
      </c>
      <c r="AK11" s="186">
        <v>37</v>
      </c>
      <c r="AL11" s="185">
        <v>38</v>
      </c>
      <c r="AM11" s="185">
        <v>39</v>
      </c>
      <c r="AN11" s="186">
        <v>40</v>
      </c>
      <c r="AO11" s="185">
        <v>41</v>
      </c>
      <c r="AP11" s="185">
        <v>42</v>
      </c>
      <c r="AQ11" s="186">
        <v>43</v>
      </c>
      <c r="AR11" s="105">
        <v>44</v>
      </c>
    </row>
    <row r="12" spans="1:44" ht="30" customHeight="1">
      <c r="A12" s="405" t="s">
        <v>270</v>
      </c>
      <c r="B12" s="406"/>
      <c r="C12" s="407"/>
      <c r="D12" s="231" t="s">
        <v>258</v>
      </c>
      <c r="E12" s="209">
        <f ca="1">SUM(E13:E16)</f>
        <v>595428.43755000003</v>
      </c>
      <c r="F12" s="209">
        <f ca="1">SUM(F13:F16)</f>
        <v>32949.768970000005</v>
      </c>
      <c r="G12" s="190">
        <f ca="1">IF(F12,F12/E12*100,0)</f>
        <v>5.5337916182804268</v>
      </c>
      <c r="H12" s="209">
        <f>SUM(H13:H16)</f>
        <v>1860.5045399999999</v>
      </c>
      <c r="I12" s="209">
        <f>SUM(I13:I16)</f>
        <v>1860.5045399999999</v>
      </c>
      <c r="J12" s="210">
        <f>IF(I12,I12/H12*100,0)</f>
        <v>100</v>
      </c>
      <c r="K12" s="209">
        <f>SUM(K13:K16)</f>
        <v>13540.529680000001</v>
      </c>
      <c r="L12" s="209">
        <f>SUM(L13:L16)</f>
        <v>13540.529680000001</v>
      </c>
      <c r="M12" s="210">
        <f t="shared" ref="M12:M16" si="0">IF(L12,L12/K12*100,0)</f>
        <v>100</v>
      </c>
      <c r="N12" s="209">
        <f>SUM(N13:N16)</f>
        <v>17548.73475</v>
      </c>
      <c r="O12" s="209">
        <f>SUM(O13:O16)</f>
        <v>17548.73475</v>
      </c>
      <c r="P12" s="210">
        <f t="shared" ref="P12:P16" si="1">IF(O12,O12/N12*100,0)</f>
        <v>100</v>
      </c>
      <c r="Q12" s="209">
        <f ca="1">SUM(Q13:Q16)</f>
        <v>5716.6102599999995</v>
      </c>
      <c r="R12" s="209">
        <f ca="1">SUM(R13:R16)</f>
        <v>0</v>
      </c>
      <c r="S12" s="210">
        <f t="shared" ref="S12:S16" ca="1" si="2">IF(R12,R12/Q12*100,0)</f>
        <v>0</v>
      </c>
      <c r="T12" s="209">
        <f>SUM(T13:T16)</f>
        <v>11265.324270000001</v>
      </c>
      <c r="U12" s="209">
        <f ca="1">SUM(U13:U16)</f>
        <v>0</v>
      </c>
      <c r="V12" s="210">
        <f t="shared" ref="V12:V16" ca="1" si="3">IF(U12,U12/T12*100,0)</f>
        <v>0</v>
      </c>
      <c r="W12" s="209">
        <f>SUM(W13:W16)</f>
        <v>9959.2999999999993</v>
      </c>
      <c r="X12" s="209">
        <f ca="1">SUM(X13:X16)</f>
        <v>0</v>
      </c>
      <c r="Y12" s="210">
        <f t="shared" ref="Y12:Y16" ca="1" si="4">IF(X12,X12/W12*100,0)</f>
        <v>0</v>
      </c>
      <c r="Z12" s="209">
        <f>SUM(Z13:Z16)</f>
        <v>9086.9147699999994</v>
      </c>
      <c r="AA12" s="209">
        <f ca="1">SUM(AA13:AA16)</f>
        <v>0</v>
      </c>
      <c r="AB12" s="210">
        <f t="shared" ref="AB12:AB16" ca="1" si="5">IF(AA12,AA12/Z12*100,0)</f>
        <v>0</v>
      </c>
      <c r="AC12" s="209">
        <f>SUM(AC13:AC16)</f>
        <v>6255.4669999999996</v>
      </c>
      <c r="AD12" s="209">
        <f ca="1">SUM(AD13:AD16)</f>
        <v>0</v>
      </c>
      <c r="AE12" s="210">
        <f t="shared" ref="AE12:AE16" ca="1" si="6">IF(AD12,AD12/AC12*100,0)</f>
        <v>0</v>
      </c>
      <c r="AF12" s="209">
        <f>SUM(AF13:AF16)</f>
        <v>20127.9159</v>
      </c>
      <c r="AG12" s="209">
        <f ca="1">SUM(AG13:AG16)</f>
        <v>0</v>
      </c>
      <c r="AH12" s="210">
        <f t="shared" ref="AH12:AH16" ca="1" si="7">IF(AG12,AG12/AF12*100,0)</f>
        <v>0</v>
      </c>
      <c r="AI12" s="209">
        <f>SUM(AI13:AI16)</f>
        <v>86817.791999999987</v>
      </c>
      <c r="AJ12" s="209">
        <f ca="1">SUM(AJ13:AJ16)</f>
        <v>0</v>
      </c>
      <c r="AK12" s="210">
        <f t="shared" ref="AK12:AK16" ca="1" si="8">IF(AJ12,AJ12/AI12*100,0)</f>
        <v>0</v>
      </c>
      <c r="AL12" s="209">
        <f ca="1">SUM(AL13:AL16)</f>
        <v>27659.884000000002</v>
      </c>
      <c r="AM12" s="209">
        <f ca="1">SUM(AM13:AM16)</f>
        <v>0</v>
      </c>
      <c r="AN12" s="210">
        <f t="shared" ref="AN12:AN16" ca="1" si="9">IF(AM12,AM12/AL12*100,0)</f>
        <v>0</v>
      </c>
      <c r="AO12" s="209">
        <f>SUM(AO13:AO16)</f>
        <v>385589.46038000006</v>
      </c>
      <c r="AP12" s="209">
        <f ca="1">SUM(AP13:AP16)</f>
        <v>0</v>
      </c>
      <c r="AQ12" s="210">
        <f t="shared" ref="AQ12:AQ16" ca="1" si="10">IF(AP12,AP12/AO12*100,0)</f>
        <v>0</v>
      </c>
      <c r="AR12" s="409"/>
    </row>
    <row r="13" spans="1:44" ht="39" customHeight="1">
      <c r="A13" s="405"/>
      <c r="B13" s="406"/>
      <c r="C13" s="406"/>
      <c r="D13" s="116" t="s">
        <v>37</v>
      </c>
      <c r="E13" s="211">
        <f>H13+K13+N13+Q13+T13+W13+Z13+AC13+AF13+AI13+AL13+AO13</f>
        <v>7035</v>
      </c>
      <c r="F13" s="211">
        <f t="shared" ref="E13:F16" si="11">I13+L13+O13+R13+U13+X13+AA13+AD13+AG13+AJ13+AM13+AP13</f>
        <v>0</v>
      </c>
      <c r="G13" s="191">
        <f t="shared" ref="G13:G41" si="12">IF(F13,F13/E13*100,0)</f>
        <v>0</v>
      </c>
      <c r="H13" s="211">
        <f>H28+H33+H38</f>
        <v>0</v>
      </c>
      <c r="I13" s="211">
        <f>I28+I33+I38</f>
        <v>0</v>
      </c>
      <c r="J13" s="212">
        <f t="shared" ref="J13:J17" si="13">IF(I13,I13/H13*100,0)</f>
        <v>0</v>
      </c>
      <c r="K13" s="211">
        <f>K28+K33+K38</f>
        <v>0</v>
      </c>
      <c r="L13" s="211">
        <f>L28+L33+L38</f>
        <v>0</v>
      </c>
      <c r="M13" s="212">
        <f t="shared" si="0"/>
        <v>0</v>
      </c>
      <c r="N13" s="211">
        <f>N28+N33+N38</f>
        <v>0</v>
      </c>
      <c r="O13" s="211">
        <f>O28+O33+O38</f>
        <v>0</v>
      </c>
      <c r="P13" s="212">
        <f t="shared" si="1"/>
        <v>0</v>
      </c>
      <c r="Q13" s="211">
        <f>Q28+Q33+Q38</f>
        <v>0</v>
      </c>
      <c r="R13" s="211">
        <f>R28+R33+R38</f>
        <v>0</v>
      </c>
      <c r="S13" s="212">
        <f t="shared" si="2"/>
        <v>0</v>
      </c>
      <c r="T13" s="211">
        <f>T28+T33+T38</f>
        <v>0</v>
      </c>
      <c r="U13" s="211">
        <f>U28+U33+U38</f>
        <v>0</v>
      </c>
      <c r="V13" s="212">
        <f t="shared" si="3"/>
        <v>0</v>
      </c>
      <c r="W13" s="211">
        <f>W28+W33+W38</f>
        <v>0</v>
      </c>
      <c r="X13" s="211">
        <f>X28+X33+X38</f>
        <v>0</v>
      </c>
      <c r="Y13" s="212">
        <f t="shared" si="4"/>
        <v>0</v>
      </c>
      <c r="Z13" s="211">
        <f>Z28+Z33+Z38</f>
        <v>0</v>
      </c>
      <c r="AA13" s="211">
        <f>AA28+AA33+AA38</f>
        <v>0</v>
      </c>
      <c r="AB13" s="212">
        <f t="shared" si="5"/>
        <v>0</v>
      </c>
      <c r="AC13" s="211">
        <f>AC28+AC33+AC38</f>
        <v>0</v>
      </c>
      <c r="AD13" s="211">
        <f>AD28+AD33+AD38</f>
        <v>0</v>
      </c>
      <c r="AE13" s="212">
        <f t="shared" si="6"/>
        <v>0</v>
      </c>
      <c r="AF13" s="211">
        <f>AF28+AF33+AF38</f>
        <v>0</v>
      </c>
      <c r="AG13" s="211">
        <f>AG28+AG33+AG38</f>
        <v>0</v>
      </c>
      <c r="AH13" s="212">
        <f t="shared" si="7"/>
        <v>0</v>
      </c>
      <c r="AI13" s="211">
        <f>AI28+AI33+AI38</f>
        <v>0</v>
      </c>
      <c r="AJ13" s="211">
        <f>AJ28+AJ33+AJ38</f>
        <v>0</v>
      </c>
      <c r="AK13" s="212">
        <f t="shared" si="8"/>
        <v>0</v>
      </c>
      <c r="AL13" s="211">
        <f>AL28+AL33+AL38</f>
        <v>0</v>
      </c>
      <c r="AM13" s="211">
        <f>AM28+AM33+AM38</f>
        <v>0</v>
      </c>
      <c r="AN13" s="212">
        <f t="shared" si="9"/>
        <v>0</v>
      </c>
      <c r="AO13" s="211">
        <f>AO28+AO33+AO38</f>
        <v>7035</v>
      </c>
      <c r="AP13" s="211">
        <f>AP28+AP33+AP38</f>
        <v>0</v>
      </c>
      <c r="AQ13" s="212">
        <f t="shared" si="10"/>
        <v>0</v>
      </c>
      <c r="AR13" s="397"/>
    </row>
    <row r="14" spans="1:44" ht="60" customHeight="1">
      <c r="A14" s="405"/>
      <c r="B14" s="406"/>
      <c r="C14" s="406"/>
      <c r="D14" s="116" t="s">
        <v>2</v>
      </c>
      <c r="E14" s="211">
        <f t="shared" si="11"/>
        <v>8598.4</v>
      </c>
      <c r="F14" s="211">
        <f t="shared" si="11"/>
        <v>0</v>
      </c>
      <c r="G14" s="191">
        <f t="shared" si="12"/>
        <v>0</v>
      </c>
      <c r="H14" s="211">
        <f t="shared" ref="H14:H16" si="14">H29+H34+H39</f>
        <v>0</v>
      </c>
      <c r="I14" s="211">
        <f t="shared" ref="I14" si="15">I29+I34+I39</f>
        <v>0</v>
      </c>
      <c r="J14" s="212">
        <f t="shared" si="13"/>
        <v>0</v>
      </c>
      <c r="K14" s="211">
        <f t="shared" ref="K14:L14" si="16">K29+K34+K39</f>
        <v>0</v>
      </c>
      <c r="L14" s="211">
        <f t="shared" si="16"/>
        <v>0</v>
      </c>
      <c r="M14" s="212">
        <f t="shared" si="0"/>
        <v>0</v>
      </c>
      <c r="N14" s="211">
        <f t="shared" ref="N14:O14" si="17">N29+N34+N39</f>
        <v>0</v>
      </c>
      <c r="O14" s="211">
        <f t="shared" si="17"/>
        <v>0</v>
      </c>
      <c r="P14" s="212">
        <f t="shared" si="1"/>
        <v>0</v>
      </c>
      <c r="Q14" s="211">
        <f t="shared" ref="Q14:R14" si="18">Q29+Q34+Q39</f>
        <v>0</v>
      </c>
      <c r="R14" s="211">
        <f t="shared" si="18"/>
        <v>0</v>
      </c>
      <c r="S14" s="212">
        <f t="shared" si="2"/>
        <v>0</v>
      </c>
      <c r="T14" s="211">
        <f t="shared" ref="T14:U14" si="19">T29+T34+T39</f>
        <v>0</v>
      </c>
      <c r="U14" s="211">
        <f t="shared" si="19"/>
        <v>0</v>
      </c>
      <c r="V14" s="212">
        <f t="shared" si="3"/>
        <v>0</v>
      </c>
      <c r="W14" s="211">
        <f t="shared" ref="W14:X14" si="20">W29+W34+W39</f>
        <v>0</v>
      </c>
      <c r="X14" s="211">
        <f t="shared" si="20"/>
        <v>0</v>
      </c>
      <c r="Y14" s="212">
        <f t="shared" si="4"/>
        <v>0</v>
      </c>
      <c r="Z14" s="211">
        <f t="shared" ref="Z14:AA14" si="21">Z29+Z34+Z39</f>
        <v>0</v>
      </c>
      <c r="AA14" s="211">
        <f t="shared" si="21"/>
        <v>0</v>
      </c>
      <c r="AB14" s="212">
        <f t="shared" si="5"/>
        <v>0</v>
      </c>
      <c r="AC14" s="211">
        <f t="shared" ref="AC14:AD14" si="22">AC29+AC34+AC39</f>
        <v>0</v>
      </c>
      <c r="AD14" s="211">
        <f t="shared" si="22"/>
        <v>0</v>
      </c>
      <c r="AE14" s="212">
        <f t="shared" si="6"/>
        <v>0</v>
      </c>
      <c r="AF14" s="211">
        <f t="shared" ref="AF14:AG14" si="23">AF29+AF34+AF39</f>
        <v>0</v>
      </c>
      <c r="AG14" s="211">
        <f t="shared" si="23"/>
        <v>0</v>
      </c>
      <c r="AH14" s="212">
        <f t="shared" si="7"/>
        <v>0</v>
      </c>
      <c r="AI14" s="211">
        <f t="shared" ref="AI14:AJ14" si="24">AI29+AI34+AI39</f>
        <v>0</v>
      </c>
      <c r="AJ14" s="211">
        <f t="shared" si="24"/>
        <v>0</v>
      </c>
      <c r="AK14" s="212">
        <f t="shared" si="8"/>
        <v>0</v>
      </c>
      <c r="AL14" s="211">
        <f t="shared" ref="AL14:AM14" si="25">AL29+AL34+AL39</f>
        <v>0</v>
      </c>
      <c r="AM14" s="211">
        <f t="shared" si="25"/>
        <v>0</v>
      </c>
      <c r="AN14" s="212">
        <f t="shared" si="9"/>
        <v>0</v>
      </c>
      <c r="AO14" s="211">
        <f t="shared" ref="AO14:AP14" si="26">AO29+AO34+AO39</f>
        <v>8598.4</v>
      </c>
      <c r="AP14" s="211">
        <f t="shared" si="26"/>
        <v>0</v>
      </c>
      <c r="AQ14" s="212">
        <f t="shared" si="10"/>
        <v>0</v>
      </c>
      <c r="AR14" s="397"/>
    </row>
    <row r="15" spans="1:44" ht="30" customHeight="1">
      <c r="A15" s="405"/>
      <c r="B15" s="406"/>
      <c r="C15" s="406"/>
      <c r="D15" s="181" t="s">
        <v>43</v>
      </c>
      <c r="E15" s="211">
        <f t="shared" ca="1" si="11"/>
        <v>579795.03755000001</v>
      </c>
      <c r="F15" s="211">
        <f t="shared" ca="1" si="11"/>
        <v>32949.768970000005</v>
      </c>
      <c r="G15" s="191">
        <f t="shared" ca="1" si="12"/>
        <v>5.6830029296617601</v>
      </c>
      <c r="H15" s="211">
        <f>H30+H35+H40</f>
        <v>1860.5045399999999</v>
      </c>
      <c r="I15" s="211">
        <f t="shared" ref="I15" si="27">I30+I35+I40</f>
        <v>1860.5045399999999</v>
      </c>
      <c r="J15" s="212">
        <f t="shared" si="13"/>
        <v>100</v>
      </c>
      <c r="K15" s="211">
        <f t="shared" ref="K15:L15" si="28">K30+K35+K40</f>
        <v>13540.529680000001</v>
      </c>
      <c r="L15" s="211">
        <f t="shared" si="28"/>
        <v>13540.529680000001</v>
      </c>
      <c r="M15" s="212">
        <f t="shared" si="0"/>
        <v>100</v>
      </c>
      <c r="N15" s="211">
        <f t="shared" ref="N15:O15" si="29">N30+N35+N40</f>
        <v>17548.73475</v>
      </c>
      <c r="O15" s="211">
        <f t="shared" si="29"/>
        <v>17548.73475</v>
      </c>
      <c r="P15" s="212">
        <f t="shared" si="1"/>
        <v>100</v>
      </c>
      <c r="Q15" s="211">
        <f t="shared" ref="Q15:R15" ca="1" si="30">Q30+Q35+Q40</f>
        <v>5716.6102599999995</v>
      </c>
      <c r="R15" s="211">
        <f t="shared" ca="1" si="30"/>
        <v>0</v>
      </c>
      <c r="S15" s="212">
        <f t="shared" ca="1" si="2"/>
        <v>0</v>
      </c>
      <c r="T15" s="211">
        <f t="shared" ref="T15:U15" si="31">T30+T35+T40</f>
        <v>11265.324270000001</v>
      </c>
      <c r="U15" s="211">
        <f t="shared" ca="1" si="31"/>
        <v>0</v>
      </c>
      <c r="V15" s="212">
        <f t="shared" ca="1" si="3"/>
        <v>0</v>
      </c>
      <c r="W15" s="211">
        <f t="shared" ref="W15:X15" si="32">W30+W35+W40</f>
        <v>9959.2999999999993</v>
      </c>
      <c r="X15" s="211">
        <f t="shared" ca="1" si="32"/>
        <v>0</v>
      </c>
      <c r="Y15" s="212">
        <f t="shared" ca="1" si="4"/>
        <v>0</v>
      </c>
      <c r="Z15" s="211">
        <f t="shared" ref="Z15:AA15" si="33">Z30+Z35+Z40</f>
        <v>9086.9147699999994</v>
      </c>
      <c r="AA15" s="211">
        <f t="shared" ca="1" si="33"/>
        <v>0</v>
      </c>
      <c r="AB15" s="212">
        <f t="shared" ca="1" si="5"/>
        <v>0</v>
      </c>
      <c r="AC15" s="211">
        <f t="shared" ref="AC15:AD15" si="34">AC30+AC35+AC40</f>
        <v>6255.4669999999996</v>
      </c>
      <c r="AD15" s="211">
        <f t="shared" ca="1" si="34"/>
        <v>0</v>
      </c>
      <c r="AE15" s="212">
        <f t="shared" ca="1" si="6"/>
        <v>0</v>
      </c>
      <c r="AF15" s="211">
        <f t="shared" ref="AF15:AG15" si="35">AF30+AF35+AF40</f>
        <v>20127.9159</v>
      </c>
      <c r="AG15" s="211">
        <f t="shared" ca="1" si="35"/>
        <v>0</v>
      </c>
      <c r="AH15" s="212">
        <f t="shared" ca="1" si="7"/>
        <v>0</v>
      </c>
      <c r="AI15" s="211">
        <f t="shared" ref="AI15:AJ15" si="36">AI30+AI35+AI40</f>
        <v>86817.791999999987</v>
      </c>
      <c r="AJ15" s="211">
        <f t="shared" ca="1" si="36"/>
        <v>0</v>
      </c>
      <c r="AK15" s="212">
        <f t="shared" ca="1" si="8"/>
        <v>0</v>
      </c>
      <c r="AL15" s="211">
        <f t="shared" ref="AL15:AM15" ca="1" si="37">AL30+AL35+AL40</f>
        <v>27659.884000000002</v>
      </c>
      <c r="AM15" s="211">
        <f t="shared" ca="1" si="37"/>
        <v>0</v>
      </c>
      <c r="AN15" s="212">
        <f t="shared" ca="1" si="9"/>
        <v>0</v>
      </c>
      <c r="AO15" s="211">
        <f t="shared" ref="AO15:AP15" si="38">AO30+AO35+AO40</f>
        <v>369956.06038000004</v>
      </c>
      <c r="AP15" s="211">
        <f t="shared" ca="1" si="38"/>
        <v>0</v>
      </c>
      <c r="AQ15" s="212">
        <f t="shared" ca="1" si="10"/>
        <v>0</v>
      </c>
      <c r="AR15" s="397"/>
    </row>
    <row r="16" spans="1:44" ht="30" customHeight="1">
      <c r="A16" s="405"/>
      <c r="B16" s="406"/>
      <c r="C16" s="407"/>
      <c r="D16" s="178" t="s">
        <v>263</v>
      </c>
      <c r="E16" s="211">
        <f t="shared" si="11"/>
        <v>0</v>
      </c>
      <c r="F16" s="211">
        <f t="shared" si="11"/>
        <v>0</v>
      </c>
      <c r="G16" s="191">
        <f t="shared" si="12"/>
        <v>0</v>
      </c>
      <c r="H16" s="211">
        <f t="shared" si="14"/>
        <v>0</v>
      </c>
      <c r="I16" s="211">
        <f t="shared" ref="I16" si="39">I31+I36+I41</f>
        <v>0</v>
      </c>
      <c r="J16" s="212">
        <f t="shared" si="13"/>
        <v>0</v>
      </c>
      <c r="K16" s="211">
        <f t="shared" ref="K16:L16" si="40">K31+K36+K41</f>
        <v>0</v>
      </c>
      <c r="L16" s="211">
        <f t="shared" si="40"/>
        <v>0</v>
      </c>
      <c r="M16" s="212">
        <f t="shared" si="0"/>
        <v>0</v>
      </c>
      <c r="N16" s="211">
        <f t="shared" ref="N16:O16" si="41">N31+N36+N41</f>
        <v>0</v>
      </c>
      <c r="O16" s="211">
        <f t="shared" si="41"/>
        <v>0</v>
      </c>
      <c r="P16" s="212">
        <f t="shared" si="1"/>
        <v>0</v>
      </c>
      <c r="Q16" s="211">
        <f t="shared" ref="Q16:R16" si="42">Q31+Q36+Q41</f>
        <v>0</v>
      </c>
      <c r="R16" s="211">
        <f t="shared" si="42"/>
        <v>0</v>
      </c>
      <c r="S16" s="212">
        <f t="shared" si="2"/>
        <v>0</v>
      </c>
      <c r="T16" s="211">
        <f t="shared" ref="T16:U16" si="43">T31+T36+T41</f>
        <v>0</v>
      </c>
      <c r="U16" s="211">
        <f t="shared" si="43"/>
        <v>0</v>
      </c>
      <c r="V16" s="212">
        <f t="shared" si="3"/>
        <v>0</v>
      </c>
      <c r="W16" s="211">
        <f t="shared" ref="W16:X16" si="44">W31+W36+W41</f>
        <v>0</v>
      </c>
      <c r="X16" s="211">
        <f t="shared" si="44"/>
        <v>0</v>
      </c>
      <c r="Y16" s="212">
        <f t="shared" si="4"/>
        <v>0</v>
      </c>
      <c r="Z16" s="211">
        <f t="shared" ref="Z16:AA16" si="45">Z31+Z36+Z41</f>
        <v>0</v>
      </c>
      <c r="AA16" s="211">
        <f t="shared" si="45"/>
        <v>0</v>
      </c>
      <c r="AB16" s="212">
        <f t="shared" si="5"/>
        <v>0</v>
      </c>
      <c r="AC16" s="211">
        <f t="shared" ref="AC16:AD16" si="46">AC31+AC36+AC41</f>
        <v>0</v>
      </c>
      <c r="AD16" s="211">
        <f t="shared" si="46"/>
        <v>0</v>
      </c>
      <c r="AE16" s="212">
        <f t="shared" si="6"/>
        <v>0</v>
      </c>
      <c r="AF16" s="211">
        <f t="shared" ref="AF16:AG16" si="47">AF31+AF36+AF41</f>
        <v>0</v>
      </c>
      <c r="AG16" s="211">
        <f t="shared" si="47"/>
        <v>0</v>
      </c>
      <c r="AH16" s="212">
        <f t="shared" si="7"/>
        <v>0</v>
      </c>
      <c r="AI16" s="211">
        <f t="shared" ref="AI16:AJ16" si="48">AI31+AI36+AI41</f>
        <v>0</v>
      </c>
      <c r="AJ16" s="211">
        <f t="shared" si="48"/>
        <v>0</v>
      </c>
      <c r="AK16" s="212">
        <f t="shared" si="8"/>
        <v>0</v>
      </c>
      <c r="AL16" s="211">
        <f t="shared" ref="AL16:AM16" si="49">AL31+AL36+AL41</f>
        <v>0</v>
      </c>
      <c r="AM16" s="211">
        <f t="shared" si="49"/>
        <v>0</v>
      </c>
      <c r="AN16" s="212">
        <f t="shared" si="9"/>
        <v>0</v>
      </c>
      <c r="AO16" s="211">
        <f t="shared" ref="AO16:AP16" si="50">AO31+AO36+AO41</f>
        <v>0</v>
      </c>
      <c r="AP16" s="211">
        <f t="shared" si="50"/>
        <v>0</v>
      </c>
      <c r="AQ16" s="212">
        <f t="shared" si="10"/>
        <v>0</v>
      </c>
      <c r="AR16" s="397"/>
    </row>
    <row r="17" spans="1:44" s="96" customFormat="1" ht="30" customHeight="1">
      <c r="A17" s="398" t="s">
        <v>305</v>
      </c>
      <c r="B17" s="399"/>
      <c r="C17" s="400"/>
      <c r="D17" s="232" t="s">
        <v>41</v>
      </c>
      <c r="E17" s="209">
        <f>H17+K17+N17+Q17+T17+W17+Z17+AC17+AF17+AI17+AL17+AO17</f>
        <v>382884.64987999998</v>
      </c>
      <c r="F17" s="209">
        <f t="shared" ref="F17:F18" si="51">I17+L17+O17+R17+U17+X17+AA17+AD17+AG17+AJ17+AM17+AP17</f>
        <v>19861.05645</v>
      </c>
      <c r="G17" s="190">
        <f t="shared" si="12"/>
        <v>5.1872166868597791</v>
      </c>
      <c r="H17" s="209">
        <f>SUM(H18:H21)</f>
        <v>0</v>
      </c>
      <c r="I17" s="209">
        <f>SUM(I18:I21)</f>
        <v>0</v>
      </c>
      <c r="J17" s="210">
        <f t="shared" si="13"/>
        <v>0</v>
      </c>
      <c r="K17" s="209">
        <f>SUM(K18:K21)</f>
        <v>6674.3348000000005</v>
      </c>
      <c r="L17" s="209">
        <f>SUM(L18:L21)</f>
        <v>6674.3348000000005</v>
      </c>
      <c r="M17" s="210">
        <f t="shared" ref="M17:M36" si="52">IF(L17,L17/K17*100,0)</f>
        <v>100</v>
      </c>
      <c r="N17" s="209">
        <f>SUM(N18:N21)</f>
        <v>13186.721649999999</v>
      </c>
      <c r="O17" s="209">
        <f>SUM(O18:O21)</f>
        <v>13186.721649999999</v>
      </c>
      <c r="P17" s="210">
        <f t="shared" ref="P17:P36" si="53">IF(O17,O17/N17*100,0)</f>
        <v>100</v>
      </c>
      <c r="Q17" s="209">
        <f>SUM(Q18:Q21)</f>
        <v>0</v>
      </c>
      <c r="R17" s="209">
        <f>SUM(R18:R21)</f>
        <v>0</v>
      </c>
      <c r="S17" s="210">
        <f t="shared" ref="S17:S36" si="54">IF(R17,R17/Q17*100,0)</f>
        <v>0</v>
      </c>
      <c r="T17" s="209">
        <f>SUM(T18:T21)</f>
        <v>0</v>
      </c>
      <c r="U17" s="209">
        <f>SUM(U18:U21)</f>
        <v>0</v>
      </c>
      <c r="V17" s="210">
        <f t="shared" ref="V17:V36" si="55">IF(U17,U17/T17*100,0)</f>
        <v>0</v>
      </c>
      <c r="W17" s="209">
        <f>SUM(W18:W21)</f>
        <v>0</v>
      </c>
      <c r="X17" s="209">
        <f>SUM(X18:X21)</f>
        <v>0</v>
      </c>
      <c r="Y17" s="210">
        <f t="shared" ref="Y17:Y36" si="56">IF(X17,X17/W17*100,0)</f>
        <v>0</v>
      </c>
      <c r="Z17" s="209">
        <f>SUM(Z18:Z21)</f>
        <v>2046.8347699999999</v>
      </c>
      <c r="AA17" s="209">
        <f>SUM(AA18:AA21)</f>
        <v>0</v>
      </c>
      <c r="AB17" s="210">
        <f t="shared" ref="AB17:AB36" si="57">IF(AA17,AA17/Z17*100,0)</f>
        <v>0</v>
      </c>
      <c r="AC17" s="209">
        <f>SUM(AC18:AC21)</f>
        <v>0</v>
      </c>
      <c r="AD17" s="209">
        <f>SUM(AD18:AD21)</f>
        <v>0</v>
      </c>
      <c r="AE17" s="210">
        <f t="shared" ref="AE17:AE36" si="58">IF(AD17,AD17/AC17*100,0)</f>
        <v>0</v>
      </c>
      <c r="AF17" s="209">
        <f>SUM(AF18:AF21)</f>
        <v>12924.691899999998</v>
      </c>
      <c r="AG17" s="209">
        <f>SUM(AG18:AG21)</f>
        <v>0</v>
      </c>
      <c r="AH17" s="210">
        <f t="shared" ref="AH17:AH36" si="59">IF(AG17,AG17/AF17*100,0)</f>
        <v>0</v>
      </c>
      <c r="AI17" s="209">
        <f>SUM(AI18:AI21)</f>
        <v>13615.297999999999</v>
      </c>
      <c r="AJ17" s="209">
        <f>SUM(AJ18:AJ21)</f>
        <v>0</v>
      </c>
      <c r="AK17" s="210">
        <f t="shared" ref="AK17:AK36" si="60">IF(AJ17,AJ17/AI17*100,0)</f>
        <v>0</v>
      </c>
      <c r="AL17" s="209">
        <f>SUM(AL18:AL21)</f>
        <v>0</v>
      </c>
      <c r="AM17" s="209">
        <f>SUM(AM18:AM21)</f>
        <v>0</v>
      </c>
      <c r="AN17" s="210">
        <f t="shared" ref="AN17:AN36" si="61">IF(AM17,AM17/AL17*100,0)</f>
        <v>0</v>
      </c>
      <c r="AO17" s="209">
        <f>SUM(AO18:AO21)</f>
        <v>334436.76876000001</v>
      </c>
      <c r="AP17" s="209">
        <f>SUM(AP18:AP21)</f>
        <v>0</v>
      </c>
      <c r="AQ17" s="210">
        <f t="shared" ref="AQ17:AQ36" si="62">IF(AP17,AP17/AO17*100,0)</f>
        <v>0</v>
      </c>
      <c r="AR17" s="359"/>
    </row>
    <row r="18" spans="1:44" ht="39.75" customHeight="1">
      <c r="A18" s="401"/>
      <c r="B18" s="402"/>
      <c r="C18" s="403"/>
      <c r="D18" s="119" t="s">
        <v>37</v>
      </c>
      <c r="E18" s="211">
        <f>H18+K18+N18+Q18+T18+W18+Z18+AC18+AF18+AI18+AL18+AO18</f>
        <v>7035</v>
      </c>
      <c r="F18" s="211">
        <f t="shared" si="51"/>
        <v>0</v>
      </c>
      <c r="G18" s="191">
        <f t="shared" si="12"/>
        <v>0</v>
      </c>
      <c r="H18" s="211">
        <f>H44+H120+H130+H171+H217</f>
        <v>0</v>
      </c>
      <c r="I18" s="211">
        <f>I44+I120+I130+I171+I217</f>
        <v>0</v>
      </c>
      <c r="J18" s="212">
        <f t="shared" ref="J18:J36" si="63">IF(I18,I18/H18*100,0)</f>
        <v>0</v>
      </c>
      <c r="K18" s="211">
        <f>K44+K120+K130+K171+K217</f>
        <v>0</v>
      </c>
      <c r="L18" s="211">
        <f>L44+L120+L130+L171+L217</f>
        <v>0</v>
      </c>
      <c r="M18" s="212">
        <f t="shared" si="52"/>
        <v>0</v>
      </c>
      <c r="N18" s="211">
        <f>N44+N120+N130+N171+N217</f>
        <v>0</v>
      </c>
      <c r="O18" s="211">
        <f>O44+O120+O130+O171+O217</f>
        <v>0</v>
      </c>
      <c r="P18" s="212">
        <f t="shared" si="53"/>
        <v>0</v>
      </c>
      <c r="Q18" s="211">
        <f>Q44+Q120+Q130+Q171+Q217</f>
        <v>0</v>
      </c>
      <c r="R18" s="211">
        <f>R44+R120+R130+R171+R217</f>
        <v>0</v>
      </c>
      <c r="S18" s="212">
        <f t="shared" si="54"/>
        <v>0</v>
      </c>
      <c r="T18" s="211">
        <f>T44+T120+T130+T171+T217</f>
        <v>0</v>
      </c>
      <c r="U18" s="211">
        <f>U44+U120+U130+U171+U217</f>
        <v>0</v>
      </c>
      <c r="V18" s="212">
        <f t="shared" si="55"/>
        <v>0</v>
      </c>
      <c r="W18" s="211">
        <f>W44+W120+W130+W171+W217</f>
        <v>0</v>
      </c>
      <c r="X18" s="211">
        <f>X44+X120+X130+X171+X217</f>
        <v>0</v>
      </c>
      <c r="Y18" s="212">
        <f t="shared" si="56"/>
        <v>0</v>
      </c>
      <c r="Z18" s="211">
        <f>Z44+Z120+Z130+Z171+Z217</f>
        <v>0</v>
      </c>
      <c r="AA18" s="211">
        <f>AA44+AA120+AA130+AA171+AA217</f>
        <v>0</v>
      </c>
      <c r="AB18" s="212">
        <f t="shared" si="57"/>
        <v>0</v>
      </c>
      <c r="AC18" s="211">
        <f>AC44+AC120+AC130+AC171+AC217</f>
        <v>0</v>
      </c>
      <c r="AD18" s="211">
        <f>AD44+AD120+AD130+AD171+AD217</f>
        <v>0</v>
      </c>
      <c r="AE18" s="212">
        <f t="shared" si="58"/>
        <v>0</v>
      </c>
      <c r="AF18" s="211">
        <f>AF44+AF120+AF130+AF171+AF217</f>
        <v>0</v>
      </c>
      <c r="AG18" s="211">
        <f>AG44+AG120+AG130+AG171+AG217</f>
        <v>0</v>
      </c>
      <c r="AH18" s="212">
        <f t="shared" si="59"/>
        <v>0</v>
      </c>
      <c r="AI18" s="211">
        <f>AI44+AI120+AI130+AI171+AI217</f>
        <v>0</v>
      </c>
      <c r="AJ18" s="211">
        <f>AJ44+AJ120+AJ130+AJ171+AJ217</f>
        <v>0</v>
      </c>
      <c r="AK18" s="212">
        <f t="shared" si="60"/>
        <v>0</v>
      </c>
      <c r="AL18" s="211">
        <f>AL44+AL120+AL130+AL171+AL217</f>
        <v>0</v>
      </c>
      <c r="AM18" s="211">
        <f>AM44+AM120+AM130+AM171+AM217</f>
        <v>0</v>
      </c>
      <c r="AN18" s="212">
        <f t="shared" si="61"/>
        <v>0</v>
      </c>
      <c r="AO18" s="211">
        <f>AO44+AO120+AO130+AO171+AO217</f>
        <v>7035</v>
      </c>
      <c r="AP18" s="211">
        <f>AP44+AP120+AP130+AP171+AP217</f>
        <v>0</v>
      </c>
      <c r="AQ18" s="212">
        <f t="shared" si="62"/>
        <v>0</v>
      </c>
      <c r="AR18" s="359"/>
    </row>
    <row r="19" spans="1:44" ht="54" customHeight="1">
      <c r="A19" s="401"/>
      <c r="B19" s="402"/>
      <c r="C19" s="403"/>
      <c r="D19" s="119" t="s">
        <v>2</v>
      </c>
      <c r="E19" s="211">
        <f t="shared" ref="E19:F41" si="64">H19+K19+N19+Q19+T19+W19+Z19+AC19+AF19+AI19+AL19+AO19</f>
        <v>8598.4</v>
      </c>
      <c r="F19" s="211">
        <f t="shared" si="64"/>
        <v>0</v>
      </c>
      <c r="G19" s="191">
        <f t="shared" si="12"/>
        <v>0</v>
      </c>
      <c r="H19" s="211">
        <f t="shared" ref="H19:I21" si="65">H45+H121+H131+H172+H218</f>
        <v>0</v>
      </c>
      <c r="I19" s="211">
        <f t="shared" si="65"/>
        <v>0</v>
      </c>
      <c r="J19" s="212">
        <f t="shared" si="63"/>
        <v>0</v>
      </c>
      <c r="K19" s="211">
        <f t="shared" ref="K19:L19" si="66">K45+K121+K131+K172+K218</f>
        <v>0</v>
      </c>
      <c r="L19" s="211">
        <f t="shared" si="66"/>
        <v>0</v>
      </c>
      <c r="M19" s="212">
        <f t="shared" si="52"/>
        <v>0</v>
      </c>
      <c r="N19" s="211">
        <f t="shared" ref="N19:O19" si="67">N45+N121+N131+N172+N218</f>
        <v>0</v>
      </c>
      <c r="O19" s="211">
        <f t="shared" si="67"/>
        <v>0</v>
      </c>
      <c r="P19" s="212">
        <f t="shared" si="53"/>
        <v>0</v>
      </c>
      <c r="Q19" s="211">
        <f t="shared" ref="Q19:R19" si="68">Q45+Q121+Q131+Q172+Q218</f>
        <v>0</v>
      </c>
      <c r="R19" s="211">
        <f t="shared" si="68"/>
        <v>0</v>
      </c>
      <c r="S19" s="212">
        <f t="shared" si="54"/>
        <v>0</v>
      </c>
      <c r="T19" s="211">
        <f t="shared" ref="T19:U19" si="69">T45+T121+T131+T172+T218</f>
        <v>0</v>
      </c>
      <c r="U19" s="211">
        <f t="shared" si="69"/>
        <v>0</v>
      </c>
      <c r="V19" s="212">
        <f t="shared" si="55"/>
        <v>0</v>
      </c>
      <c r="W19" s="211">
        <f t="shared" ref="W19:X19" si="70">W45+W121+W131+W172+W218</f>
        <v>0</v>
      </c>
      <c r="X19" s="211">
        <f t="shared" si="70"/>
        <v>0</v>
      </c>
      <c r="Y19" s="212">
        <f t="shared" si="56"/>
        <v>0</v>
      </c>
      <c r="Z19" s="211">
        <f t="shared" ref="Z19:AA19" si="71">Z45+Z121+Z131+Z172+Z218</f>
        <v>0</v>
      </c>
      <c r="AA19" s="211">
        <f t="shared" si="71"/>
        <v>0</v>
      </c>
      <c r="AB19" s="212">
        <f t="shared" si="57"/>
        <v>0</v>
      </c>
      <c r="AC19" s="211">
        <f t="shared" ref="AC19:AD19" si="72">AC45+AC121+AC131+AC172+AC218</f>
        <v>0</v>
      </c>
      <c r="AD19" s="211">
        <f t="shared" si="72"/>
        <v>0</v>
      </c>
      <c r="AE19" s="212">
        <f t="shared" si="58"/>
        <v>0</v>
      </c>
      <c r="AF19" s="211">
        <f t="shared" ref="AF19:AG19" si="73">AF45+AF121+AF131+AF172+AF218</f>
        <v>0</v>
      </c>
      <c r="AG19" s="211">
        <f t="shared" si="73"/>
        <v>0</v>
      </c>
      <c r="AH19" s="212">
        <f t="shared" si="59"/>
        <v>0</v>
      </c>
      <c r="AI19" s="211">
        <f t="shared" ref="AI19:AJ19" si="74">AI45+AI121+AI131+AI172+AI218</f>
        <v>0</v>
      </c>
      <c r="AJ19" s="211">
        <f t="shared" si="74"/>
        <v>0</v>
      </c>
      <c r="AK19" s="212">
        <f t="shared" si="60"/>
        <v>0</v>
      </c>
      <c r="AL19" s="211">
        <f t="shared" ref="AL19:AM19" si="75">AL45+AL121+AL131+AL172+AL218</f>
        <v>0</v>
      </c>
      <c r="AM19" s="211">
        <f t="shared" si="75"/>
        <v>0</v>
      </c>
      <c r="AN19" s="212">
        <f t="shared" si="61"/>
        <v>0</v>
      </c>
      <c r="AO19" s="211">
        <f t="shared" ref="AO19:AP19" si="76">AO45+AO121+AO131+AO172+AO218</f>
        <v>8598.4</v>
      </c>
      <c r="AP19" s="211">
        <f t="shared" si="76"/>
        <v>0</v>
      </c>
      <c r="AQ19" s="212">
        <f t="shared" si="62"/>
        <v>0</v>
      </c>
      <c r="AR19" s="359"/>
    </row>
    <row r="20" spans="1:44" ht="30" customHeight="1">
      <c r="A20" s="401"/>
      <c r="B20" s="402"/>
      <c r="C20" s="403"/>
      <c r="D20" s="120" t="s">
        <v>43</v>
      </c>
      <c r="E20" s="211">
        <f t="shared" si="64"/>
        <v>367251.24987999996</v>
      </c>
      <c r="F20" s="211">
        <f t="shared" si="64"/>
        <v>19861.05645</v>
      </c>
      <c r="G20" s="191">
        <f t="shared" si="12"/>
        <v>5.4080296408765491</v>
      </c>
      <c r="H20" s="211">
        <f t="shared" si="65"/>
        <v>0</v>
      </c>
      <c r="I20" s="211">
        <f t="shared" si="65"/>
        <v>0</v>
      </c>
      <c r="J20" s="212">
        <f t="shared" si="63"/>
        <v>0</v>
      </c>
      <c r="K20" s="211">
        <f t="shared" ref="K20:L20" si="77">K46+K122+K132+K173+K219</f>
        <v>6674.3348000000005</v>
      </c>
      <c r="L20" s="211">
        <f t="shared" si="77"/>
        <v>6674.3348000000005</v>
      </c>
      <c r="M20" s="212">
        <f t="shared" si="52"/>
        <v>100</v>
      </c>
      <c r="N20" s="211">
        <f t="shared" ref="N20:O20" si="78">N46+N122+N132+N173+N219</f>
        <v>13186.721649999999</v>
      </c>
      <c r="O20" s="211">
        <f t="shared" si="78"/>
        <v>13186.721649999999</v>
      </c>
      <c r="P20" s="212">
        <f t="shared" si="53"/>
        <v>100</v>
      </c>
      <c r="Q20" s="211">
        <f t="shared" ref="Q20:R20" si="79">Q46+Q122+Q132+Q173+Q219</f>
        <v>0</v>
      </c>
      <c r="R20" s="211">
        <f t="shared" si="79"/>
        <v>0</v>
      </c>
      <c r="S20" s="212">
        <f t="shared" si="54"/>
        <v>0</v>
      </c>
      <c r="T20" s="211">
        <f t="shared" ref="T20:U20" si="80">T46+T122+T132+T173+T219</f>
        <v>0</v>
      </c>
      <c r="U20" s="211">
        <f t="shared" si="80"/>
        <v>0</v>
      </c>
      <c r="V20" s="212">
        <f t="shared" si="55"/>
        <v>0</v>
      </c>
      <c r="W20" s="211">
        <f t="shared" ref="W20:X20" si="81">W46+W122+W132+W173+W219</f>
        <v>0</v>
      </c>
      <c r="X20" s="211">
        <f t="shared" si="81"/>
        <v>0</v>
      </c>
      <c r="Y20" s="212">
        <f t="shared" si="56"/>
        <v>0</v>
      </c>
      <c r="Z20" s="211">
        <f t="shared" ref="Z20:AA20" si="82">Z46+Z122+Z132+Z173+Z219</f>
        <v>2046.8347699999999</v>
      </c>
      <c r="AA20" s="211">
        <f t="shared" si="82"/>
        <v>0</v>
      </c>
      <c r="AB20" s="212">
        <f t="shared" si="57"/>
        <v>0</v>
      </c>
      <c r="AC20" s="211">
        <f t="shared" ref="AC20:AD20" si="83">AC46+AC122+AC132+AC173+AC219</f>
        <v>0</v>
      </c>
      <c r="AD20" s="211">
        <f t="shared" si="83"/>
        <v>0</v>
      </c>
      <c r="AE20" s="212">
        <f t="shared" si="58"/>
        <v>0</v>
      </c>
      <c r="AF20" s="211">
        <f t="shared" ref="AF20:AG20" si="84">AF46+AF122+AF132+AF173+AF219</f>
        <v>12924.691899999998</v>
      </c>
      <c r="AG20" s="211">
        <f t="shared" si="84"/>
        <v>0</v>
      </c>
      <c r="AH20" s="212">
        <f t="shared" si="59"/>
        <v>0</v>
      </c>
      <c r="AI20" s="211">
        <f t="shared" ref="AI20:AJ20" si="85">AI46+AI122+AI132+AI173+AI219</f>
        <v>13615.297999999999</v>
      </c>
      <c r="AJ20" s="211">
        <f t="shared" si="85"/>
        <v>0</v>
      </c>
      <c r="AK20" s="212">
        <f t="shared" si="60"/>
        <v>0</v>
      </c>
      <c r="AL20" s="211">
        <f t="shared" ref="AL20:AM20" si="86">AL46+AL122+AL132+AL173+AL219</f>
        <v>0</v>
      </c>
      <c r="AM20" s="211">
        <f t="shared" si="86"/>
        <v>0</v>
      </c>
      <c r="AN20" s="212">
        <f t="shared" si="61"/>
        <v>0</v>
      </c>
      <c r="AO20" s="211">
        <f t="shared" ref="AO20:AP20" si="87">AO46+AO122+AO132+AO173+AO219</f>
        <v>318803.36875999998</v>
      </c>
      <c r="AP20" s="211">
        <f t="shared" si="87"/>
        <v>0</v>
      </c>
      <c r="AQ20" s="212">
        <f t="shared" si="62"/>
        <v>0</v>
      </c>
      <c r="AR20" s="359"/>
    </row>
    <row r="21" spans="1:44" ht="30" customHeight="1">
      <c r="A21" s="401"/>
      <c r="B21" s="404"/>
      <c r="C21" s="403"/>
      <c r="D21" s="187" t="s">
        <v>263</v>
      </c>
      <c r="E21" s="211">
        <f t="shared" si="64"/>
        <v>0</v>
      </c>
      <c r="F21" s="211">
        <f t="shared" si="64"/>
        <v>0</v>
      </c>
      <c r="G21" s="191">
        <f t="shared" si="12"/>
        <v>0</v>
      </c>
      <c r="H21" s="211">
        <f t="shared" si="65"/>
        <v>0</v>
      </c>
      <c r="I21" s="211">
        <f t="shared" si="65"/>
        <v>0</v>
      </c>
      <c r="J21" s="212">
        <f t="shared" si="63"/>
        <v>0</v>
      </c>
      <c r="K21" s="211">
        <f t="shared" ref="K21:L21" si="88">K47+K123+K133+K174+K220</f>
        <v>0</v>
      </c>
      <c r="L21" s="211">
        <f t="shared" si="88"/>
        <v>0</v>
      </c>
      <c r="M21" s="212">
        <f t="shared" si="52"/>
        <v>0</v>
      </c>
      <c r="N21" s="211">
        <f t="shared" ref="N21:O21" si="89">N47+N123+N133+N174+N220</f>
        <v>0</v>
      </c>
      <c r="O21" s="211">
        <f t="shared" si="89"/>
        <v>0</v>
      </c>
      <c r="P21" s="212">
        <f t="shared" si="53"/>
        <v>0</v>
      </c>
      <c r="Q21" s="211">
        <f t="shared" ref="Q21:R21" si="90">Q47+Q123+Q133+Q174+Q220</f>
        <v>0</v>
      </c>
      <c r="R21" s="211">
        <f t="shared" si="90"/>
        <v>0</v>
      </c>
      <c r="S21" s="212">
        <f t="shared" si="54"/>
        <v>0</v>
      </c>
      <c r="T21" s="211">
        <f t="shared" ref="T21:U21" si="91">T47+T123+T133+T174+T220</f>
        <v>0</v>
      </c>
      <c r="U21" s="211">
        <f t="shared" si="91"/>
        <v>0</v>
      </c>
      <c r="V21" s="212">
        <f t="shared" si="55"/>
        <v>0</v>
      </c>
      <c r="W21" s="211">
        <f t="shared" ref="W21:X21" si="92">W47+W123+W133+W174+W220</f>
        <v>0</v>
      </c>
      <c r="X21" s="211">
        <f t="shared" si="92"/>
        <v>0</v>
      </c>
      <c r="Y21" s="212">
        <f t="shared" si="56"/>
        <v>0</v>
      </c>
      <c r="Z21" s="211">
        <f t="shared" ref="Z21:AA21" si="93">Z47+Z123+Z133+Z174+Z220</f>
        <v>0</v>
      </c>
      <c r="AA21" s="211">
        <f t="shared" si="93"/>
        <v>0</v>
      </c>
      <c r="AB21" s="212">
        <f t="shared" si="57"/>
        <v>0</v>
      </c>
      <c r="AC21" s="211">
        <f t="shared" ref="AC21:AD21" si="94">AC47+AC123+AC133+AC174+AC220</f>
        <v>0</v>
      </c>
      <c r="AD21" s="211">
        <f t="shared" si="94"/>
        <v>0</v>
      </c>
      <c r="AE21" s="212">
        <f t="shared" si="58"/>
        <v>0</v>
      </c>
      <c r="AF21" s="211">
        <f t="shared" ref="AF21:AG21" si="95">AF47+AF123+AF133+AF174+AF220</f>
        <v>0</v>
      </c>
      <c r="AG21" s="211">
        <f t="shared" si="95"/>
        <v>0</v>
      </c>
      <c r="AH21" s="212">
        <f t="shared" si="59"/>
        <v>0</v>
      </c>
      <c r="AI21" s="211">
        <f t="shared" ref="AI21:AJ21" si="96">AI47+AI123+AI133+AI174+AI220</f>
        <v>0</v>
      </c>
      <c r="AJ21" s="211">
        <f t="shared" si="96"/>
        <v>0</v>
      </c>
      <c r="AK21" s="212">
        <f t="shared" si="60"/>
        <v>0</v>
      </c>
      <c r="AL21" s="211">
        <f t="shared" ref="AL21:AM21" si="97">AL47+AL123+AL133+AL174+AL220</f>
        <v>0</v>
      </c>
      <c r="AM21" s="211">
        <f t="shared" si="97"/>
        <v>0</v>
      </c>
      <c r="AN21" s="212">
        <f t="shared" si="61"/>
        <v>0</v>
      </c>
      <c r="AO21" s="211">
        <f t="shared" ref="AO21:AP21" si="98">AO47+AO123+AO133+AO174+AO220</f>
        <v>0</v>
      </c>
      <c r="AP21" s="211">
        <f t="shared" si="98"/>
        <v>0</v>
      </c>
      <c r="AQ21" s="212">
        <f t="shared" si="62"/>
        <v>0</v>
      </c>
      <c r="AR21" s="359"/>
    </row>
    <row r="22" spans="1:44" s="96" customFormat="1" ht="30" customHeight="1">
      <c r="A22" s="398" t="s">
        <v>306</v>
      </c>
      <c r="B22" s="399"/>
      <c r="C22" s="400"/>
      <c r="D22" s="232" t="s">
        <v>41</v>
      </c>
      <c r="E22" s="209">
        <f ca="1">H22+K22+N22+Q22+T22+W22+Z22+AC22+AF22+AI22+AL22+AO22</f>
        <v>212543.78766999999</v>
      </c>
      <c r="F22" s="209">
        <f ca="1">I22+L22+O22+R22+U22+X22+AA22+AD22+AG22+AJ22+AM22+AP22</f>
        <v>13088.712520000001</v>
      </c>
      <c r="G22" s="190">
        <f t="shared" ca="1" si="12"/>
        <v>6.1581251861013291</v>
      </c>
      <c r="H22" s="209">
        <f>SUM(H23:H26)</f>
        <v>1860.5045399999999</v>
      </c>
      <c r="I22" s="209">
        <f>SUM(I23:I26)</f>
        <v>1860.5045399999999</v>
      </c>
      <c r="J22" s="210">
        <f t="shared" si="63"/>
        <v>100</v>
      </c>
      <c r="K22" s="209">
        <f>SUM(K23:K26)</f>
        <v>6866.19488</v>
      </c>
      <c r="L22" s="209">
        <f>SUM(L23:L26)</f>
        <v>6866.19488</v>
      </c>
      <c r="M22" s="210">
        <f t="shared" si="52"/>
        <v>100</v>
      </c>
      <c r="N22" s="209">
        <f>SUM(N23:N26)</f>
        <v>4362.0131000000001</v>
      </c>
      <c r="O22" s="209">
        <f>SUM(O23:O26)</f>
        <v>4362.0131000000001</v>
      </c>
      <c r="P22" s="210">
        <f t="shared" si="53"/>
        <v>100</v>
      </c>
      <c r="Q22" s="209">
        <f ca="1">SUM(Q23:Q26)</f>
        <v>5716.6102599999995</v>
      </c>
      <c r="R22" s="209">
        <f ca="1">SUM(R23:R26)</f>
        <v>0</v>
      </c>
      <c r="S22" s="210">
        <f t="shared" ca="1" si="54"/>
        <v>0</v>
      </c>
      <c r="T22" s="209">
        <f>SUM(T23:T26)</f>
        <v>11265.324270000001</v>
      </c>
      <c r="U22" s="209">
        <f ca="1">SUM(U23:U26)</f>
        <v>0</v>
      </c>
      <c r="V22" s="210">
        <f t="shared" ca="1" si="55"/>
        <v>0</v>
      </c>
      <c r="W22" s="209">
        <f>SUM(W23:W26)</f>
        <v>9959.2999999999993</v>
      </c>
      <c r="X22" s="209">
        <f ca="1">SUM(X23:X26)</f>
        <v>0</v>
      </c>
      <c r="Y22" s="210">
        <f t="shared" ca="1" si="56"/>
        <v>0</v>
      </c>
      <c r="Z22" s="209">
        <f>SUM(Z23:Z26)</f>
        <v>7040.08</v>
      </c>
      <c r="AA22" s="209">
        <f ca="1">SUM(AA23:AA26)</f>
        <v>0</v>
      </c>
      <c r="AB22" s="210">
        <f t="shared" ca="1" si="57"/>
        <v>0</v>
      </c>
      <c r="AC22" s="209">
        <f>SUM(AC23:AC26)</f>
        <v>6255.4669999999996</v>
      </c>
      <c r="AD22" s="209">
        <f ca="1">SUM(AD23:AD26)</f>
        <v>0</v>
      </c>
      <c r="AE22" s="210">
        <f t="shared" ca="1" si="58"/>
        <v>0</v>
      </c>
      <c r="AF22" s="209">
        <f>SUM(AF23:AF26)</f>
        <v>7203.2240000000002</v>
      </c>
      <c r="AG22" s="209">
        <f ca="1">SUM(AG23:AG26)</f>
        <v>0</v>
      </c>
      <c r="AH22" s="210">
        <f t="shared" ca="1" si="59"/>
        <v>0</v>
      </c>
      <c r="AI22" s="209">
        <f>SUM(AI23:AI26)</f>
        <v>73202.493999999992</v>
      </c>
      <c r="AJ22" s="209">
        <f ca="1">SUM(AJ23:AJ26)</f>
        <v>0</v>
      </c>
      <c r="AK22" s="210">
        <f t="shared" ca="1" si="60"/>
        <v>0</v>
      </c>
      <c r="AL22" s="209">
        <f ca="1">SUM(AL23:AL26)</f>
        <v>27659.884000000002</v>
      </c>
      <c r="AM22" s="209">
        <f ca="1">SUM(AM23:AM26)</f>
        <v>0</v>
      </c>
      <c r="AN22" s="210">
        <f t="shared" ca="1" si="61"/>
        <v>0</v>
      </c>
      <c r="AO22" s="209">
        <f>SUM(AO23:AO26)</f>
        <v>51152.691619999991</v>
      </c>
      <c r="AP22" s="209">
        <f ca="1">SUM(AP23:AP26)</f>
        <v>0</v>
      </c>
      <c r="AQ22" s="210">
        <f t="shared" ca="1" si="62"/>
        <v>0</v>
      </c>
      <c r="AR22" s="359"/>
    </row>
    <row r="23" spans="1:44" ht="42.75" customHeight="1">
      <c r="A23" s="401"/>
      <c r="B23" s="402"/>
      <c r="C23" s="403"/>
      <c r="D23" s="119" t="s">
        <v>37</v>
      </c>
      <c r="E23" s="211">
        <f t="shared" si="64"/>
        <v>0</v>
      </c>
      <c r="F23" s="211">
        <f t="shared" si="64"/>
        <v>0</v>
      </c>
      <c r="G23" s="191">
        <f t="shared" si="12"/>
        <v>0</v>
      </c>
      <c r="H23" s="211">
        <f>H54+H145+H196+H227+H278</f>
        <v>0</v>
      </c>
      <c r="I23" s="211">
        <f>I54+I145+I196+I227+I278</f>
        <v>0</v>
      </c>
      <c r="J23" s="212">
        <f t="shared" si="63"/>
        <v>0</v>
      </c>
      <c r="K23" s="211">
        <f>K54+K145+K196+K227+K278</f>
        <v>0</v>
      </c>
      <c r="L23" s="211">
        <f>L54+L145+L196+L227+L278</f>
        <v>0</v>
      </c>
      <c r="M23" s="212">
        <f t="shared" si="52"/>
        <v>0</v>
      </c>
      <c r="N23" s="211">
        <f>N54+N145+N196+N227+N278</f>
        <v>0</v>
      </c>
      <c r="O23" s="211">
        <f>O54+O145+O196+O227+O278</f>
        <v>0</v>
      </c>
      <c r="P23" s="212">
        <f t="shared" si="53"/>
        <v>0</v>
      </c>
      <c r="Q23" s="211">
        <f>Q54+Q145+Q196+Q227+Q278</f>
        <v>0</v>
      </c>
      <c r="R23" s="211">
        <f>R54+R145+R196+R227+R278</f>
        <v>0</v>
      </c>
      <c r="S23" s="212">
        <f t="shared" si="54"/>
        <v>0</v>
      </c>
      <c r="T23" s="211">
        <f>T54+T145+T196+T227+T278</f>
        <v>0</v>
      </c>
      <c r="U23" s="211">
        <f>U54+U145+U196+U227+U278</f>
        <v>0</v>
      </c>
      <c r="V23" s="212">
        <f t="shared" si="55"/>
        <v>0</v>
      </c>
      <c r="W23" s="211">
        <f>W54+W145+W196+W227+W278</f>
        <v>0</v>
      </c>
      <c r="X23" s="211">
        <f>X54+X145+X196+X227+X278</f>
        <v>0</v>
      </c>
      <c r="Y23" s="212">
        <f t="shared" si="56"/>
        <v>0</v>
      </c>
      <c r="Z23" s="211">
        <f>Z54+Z145+Z196+Z227+Z278</f>
        <v>0</v>
      </c>
      <c r="AA23" s="211">
        <f>AA54+AA145+AA196+AA227+AA278</f>
        <v>0</v>
      </c>
      <c r="AB23" s="212">
        <f t="shared" si="57"/>
        <v>0</v>
      </c>
      <c r="AC23" s="211">
        <f>AC54+AC145+AC196+AC227+AC278</f>
        <v>0</v>
      </c>
      <c r="AD23" s="211">
        <f>AD54+AD145+AD196+AD227+AD278</f>
        <v>0</v>
      </c>
      <c r="AE23" s="212">
        <f t="shared" si="58"/>
        <v>0</v>
      </c>
      <c r="AF23" s="211">
        <f>AF54+AF145+AF196+AF227+AF278</f>
        <v>0</v>
      </c>
      <c r="AG23" s="211">
        <f>AG54+AG145+AG196+AG227+AG278</f>
        <v>0</v>
      </c>
      <c r="AH23" s="212">
        <f t="shared" si="59"/>
        <v>0</v>
      </c>
      <c r="AI23" s="211">
        <f>AI54+AI145+AI196+AI227+AI278</f>
        <v>0</v>
      </c>
      <c r="AJ23" s="211">
        <f>AJ54+AJ145+AJ196+AJ227+AJ278</f>
        <v>0</v>
      </c>
      <c r="AK23" s="212">
        <f t="shared" si="60"/>
        <v>0</v>
      </c>
      <c r="AL23" s="211">
        <f>AL54+AL145+AL196+AL227+AL278</f>
        <v>0</v>
      </c>
      <c r="AM23" s="211">
        <f>AM54+AM145+AM196+AM227+AM278</f>
        <v>0</v>
      </c>
      <c r="AN23" s="212">
        <f t="shared" si="61"/>
        <v>0</v>
      </c>
      <c r="AO23" s="211">
        <f>AO54+AO145+AO196+AO227+AO278</f>
        <v>0</v>
      </c>
      <c r="AP23" s="211">
        <f>AP54+AP145+AP196+AP227+AP278</f>
        <v>0</v>
      </c>
      <c r="AQ23" s="212">
        <f t="shared" si="62"/>
        <v>0</v>
      </c>
      <c r="AR23" s="359"/>
    </row>
    <row r="24" spans="1:44" ht="57" customHeight="1">
      <c r="A24" s="401"/>
      <c r="B24" s="402"/>
      <c r="C24" s="403"/>
      <c r="D24" s="119" t="s">
        <v>2</v>
      </c>
      <c r="E24" s="211">
        <f t="shared" si="64"/>
        <v>0</v>
      </c>
      <c r="F24" s="211">
        <f t="shared" si="64"/>
        <v>0</v>
      </c>
      <c r="G24" s="191">
        <f t="shared" si="12"/>
        <v>0</v>
      </c>
      <c r="H24" s="211">
        <f t="shared" ref="H24:H26" si="99">H55+H146+H197+H228+H279</f>
        <v>0</v>
      </c>
      <c r="I24" s="211">
        <f t="shared" ref="I24" si="100">I55+I146+I197+I228+I279</f>
        <v>0</v>
      </c>
      <c r="J24" s="212">
        <f t="shared" si="63"/>
        <v>0</v>
      </c>
      <c r="K24" s="211">
        <f t="shared" ref="K24:L24" si="101">K55+K146+K197+K228+K279</f>
        <v>0</v>
      </c>
      <c r="L24" s="211">
        <f t="shared" si="101"/>
        <v>0</v>
      </c>
      <c r="M24" s="212">
        <f t="shared" si="52"/>
        <v>0</v>
      </c>
      <c r="N24" s="211">
        <f t="shared" ref="N24:O24" si="102">N55+N146+N197+N228+N279</f>
        <v>0</v>
      </c>
      <c r="O24" s="211">
        <f t="shared" si="102"/>
        <v>0</v>
      </c>
      <c r="P24" s="212">
        <f t="shared" si="53"/>
        <v>0</v>
      </c>
      <c r="Q24" s="211">
        <f t="shared" ref="Q24:R24" si="103">Q55+Q146+Q197+Q228+Q279</f>
        <v>0</v>
      </c>
      <c r="R24" s="211">
        <f t="shared" si="103"/>
        <v>0</v>
      </c>
      <c r="S24" s="212">
        <f t="shared" si="54"/>
        <v>0</v>
      </c>
      <c r="T24" s="211">
        <f t="shared" ref="T24:U24" si="104">T55+T146+T197+T228+T279</f>
        <v>0</v>
      </c>
      <c r="U24" s="211">
        <f t="shared" si="104"/>
        <v>0</v>
      </c>
      <c r="V24" s="212">
        <f t="shared" si="55"/>
        <v>0</v>
      </c>
      <c r="W24" s="211">
        <f t="shared" ref="W24:X24" si="105">W55+W146+W197+W228+W279</f>
        <v>0</v>
      </c>
      <c r="X24" s="211">
        <f t="shared" si="105"/>
        <v>0</v>
      </c>
      <c r="Y24" s="212">
        <f t="shared" si="56"/>
        <v>0</v>
      </c>
      <c r="Z24" s="211">
        <f t="shared" ref="Z24:AA24" si="106">Z55+Z146+Z197+Z228+Z279</f>
        <v>0</v>
      </c>
      <c r="AA24" s="211">
        <f t="shared" si="106"/>
        <v>0</v>
      </c>
      <c r="AB24" s="212">
        <f t="shared" si="57"/>
        <v>0</v>
      </c>
      <c r="AC24" s="211">
        <f t="shared" ref="AC24:AD24" si="107">AC55+AC146+AC197+AC228+AC279</f>
        <v>0</v>
      </c>
      <c r="AD24" s="211">
        <f t="shared" si="107"/>
        <v>0</v>
      </c>
      <c r="AE24" s="212">
        <f t="shared" si="58"/>
        <v>0</v>
      </c>
      <c r="AF24" s="211">
        <f t="shared" ref="AF24:AG24" si="108">AF55+AF146+AF197+AF228+AF279</f>
        <v>0</v>
      </c>
      <c r="AG24" s="211">
        <f t="shared" si="108"/>
        <v>0</v>
      </c>
      <c r="AH24" s="212">
        <f t="shared" si="59"/>
        <v>0</v>
      </c>
      <c r="AI24" s="211">
        <f t="shared" ref="AI24:AJ24" si="109">AI55+AI146+AI197+AI228+AI279</f>
        <v>0</v>
      </c>
      <c r="AJ24" s="211">
        <f t="shared" si="109"/>
        <v>0</v>
      </c>
      <c r="AK24" s="212">
        <f t="shared" si="60"/>
        <v>0</v>
      </c>
      <c r="AL24" s="211">
        <f t="shared" ref="AL24:AM24" si="110">AL55+AL146+AL197+AL228+AL279</f>
        <v>0</v>
      </c>
      <c r="AM24" s="211">
        <f t="shared" si="110"/>
        <v>0</v>
      </c>
      <c r="AN24" s="212">
        <f t="shared" si="61"/>
        <v>0</v>
      </c>
      <c r="AO24" s="211">
        <f t="shared" ref="AO24:AP24" si="111">AO55+AO146+AO197+AO228+AO279</f>
        <v>0</v>
      </c>
      <c r="AP24" s="211">
        <f t="shared" si="111"/>
        <v>0</v>
      </c>
      <c r="AQ24" s="212">
        <f t="shared" si="62"/>
        <v>0</v>
      </c>
      <c r="AR24" s="359"/>
    </row>
    <row r="25" spans="1:44" ht="30" customHeight="1">
      <c r="A25" s="401"/>
      <c r="B25" s="402"/>
      <c r="C25" s="403"/>
      <c r="D25" s="120" t="s">
        <v>43</v>
      </c>
      <c r="E25" s="211">
        <f ca="1">H25+K25+N25+Q25+T25+W25+Z25+AC25+AF25+AI25+AL25+AO25</f>
        <v>212543.78766999999</v>
      </c>
      <c r="F25" s="211">
        <f t="shared" ca="1" si="64"/>
        <v>13088.712520000001</v>
      </c>
      <c r="G25" s="191">
        <f t="shared" ca="1" si="12"/>
        <v>6.1581251861013291</v>
      </c>
      <c r="H25" s="211">
        <f>H56+H147+H198+H229+H280+H$353</f>
        <v>1860.5045399999999</v>
      </c>
      <c r="I25" s="211">
        <f>I56+I147+I198+I229+I280+I$353</f>
        <v>1860.5045399999999</v>
      </c>
      <c r="J25" s="212">
        <f t="shared" si="63"/>
        <v>100</v>
      </c>
      <c r="K25" s="211">
        <f>K56+K147+K198+K229+K280+K$353</f>
        <v>6866.19488</v>
      </c>
      <c r="L25" s="211">
        <f>L56+L147+L198+L229+L280+L$353</f>
        <v>6866.19488</v>
      </c>
      <c r="M25" s="212">
        <f t="shared" si="52"/>
        <v>100</v>
      </c>
      <c r="N25" s="211">
        <f>N56+N147+N198+N229+N280+N$353</f>
        <v>4362.0131000000001</v>
      </c>
      <c r="O25" s="211">
        <f>O56+O147+O198+O229+O280+O$353</f>
        <v>4362.0131000000001</v>
      </c>
      <c r="P25" s="212">
        <f t="shared" si="53"/>
        <v>100</v>
      </c>
      <c r="Q25" s="211">
        <f ca="1">Q56+Q147+Q198+Q229+Q280+Q$353</f>
        <v>5716.6102599999995</v>
      </c>
      <c r="R25" s="211">
        <f ca="1">R56+R147+R198+R229+R280+R$353</f>
        <v>0</v>
      </c>
      <c r="S25" s="212">
        <f t="shared" ca="1" si="54"/>
        <v>0</v>
      </c>
      <c r="T25" s="211">
        <f>T56+T147+T198+T229+T280+T$353</f>
        <v>11265.324270000001</v>
      </c>
      <c r="U25" s="211">
        <f ca="1">U56+U147+U198+U229+U280+U$353</f>
        <v>0</v>
      </c>
      <c r="V25" s="212">
        <f t="shared" ca="1" si="55"/>
        <v>0</v>
      </c>
      <c r="W25" s="211">
        <f>W56+W147+W198+W229+W280+W$353</f>
        <v>9959.2999999999993</v>
      </c>
      <c r="X25" s="211">
        <f ca="1">X56+X147+X198+X229+X280+X$353</f>
        <v>0</v>
      </c>
      <c r="Y25" s="212">
        <f t="shared" ca="1" si="56"/>
        <v>0</v>
      </c>
      <c r="Z25" s="211">
        <f>Z56+Z147+Z198+Z229+Z280+Z$353</f>
        <v>7040.08</v>
      </c>
      <c r="AA25" s="211">
        <f ca="1">AA56+AA147+AA198+AA229+AA280+AA$353</f>
        <v>0</v>
      </c>
      <c r="AB25" s="212">
        <f t="shared" ca="1" si="57"/>
        <v>0</v>
      </c>
      <c r="AC25" s="211">
        <f>AC56+AC147+AC198+AC229+AC280+AC$353</f>
        <v>6255.4669999999996</v>
      </c>
      <c r="AD25" s="211">
        <f ca="1">AD56+AD147+AD198+AD229+AD280+AD$353</f>
        <v>0</v>
      </c>
      <c r="AE25" s="212">
        <f t="shared" ca="1" si="58"/>
        <v>0</v>
      </c>
      <c r="AF25" s="211">
        <f>AF56+AF147+AF198+AF229+AF280+AF$353</f>
        <v>7203.2240000000002</v>
      </c>
      <c r="AG25" s="211">
        <f ca="1">AG56+AG147+AG198+AG229+AG280+AG$353</f>
        <v>0</v>
      </c>
      <c r="AH25" s="212">
        <f t="shared" ca="1" si="59"/>
        <v>0</v>
      </c>
      <c r="AI25" s="211">
        <f>AI56+AI147+AI198+AI229+AI280+AI$353</f>
        <v>73202.493999999992</v>
      </c>
      <c r="AJ25" s="211">
        <f ca="1">AJ56+AJ147+AJ198+AJ229+AJ280+AJ$353</f>
        <v>0</v>
      </c>
      <c r="AK25" s="212">
        <f t="shared" ca="1" si="60"/>
        <v>0</v>
      </c>
      <c r="AL25" s="211">
        <f ca="1">AL56+AL147+AL198+AL229+AL280+AL$353</f>
        <v>27659.884000000002</v>
      </c>
      <c r="AM25" s="211">
        <f ca="1">AM56+AM147+AM198+AM229+AM280+AM$353</f>
        <v>0</v>
      </c>
      <c r="AN25" s="212">
        <f t="shared" ca="1" si="61"/>
        <v>0</v>
      </c>
      <c r="AO25" s="211">
        <f>AO56+AO147+AO198+AO229+AO280+AO$353</f>
        <v>51152.691619999991</v>
      </c>
      <c r="AP25" s="211">
        <f ca="1">AP56+AP147+AP198+AP229+AP280+AP$353</f>
        <v>0</v>
      </c>
      <c r="AQ25" s="212">
        <f t="shared" ca="1" si="62"/>
        <v>0</v>
      </c>
      <c r="AR25" s="359"/>
    </row>
    <row r="26" spans="1:44" ht="30" customHeight="1">
      <c r="A26" s="401"/>
      <c r="B26" s="404"/>
      <c r="C26" s="403"/>
      <c r="D26" s="187" t="s">
        <v>263</v>
      </c>
      <c r="E26" s="211">
        <f t="shared" si="64"/>
        <v>0</v>
      </c>
      <c r="F26" s="211">
        <f t="shared" si="64"/>
        <v>0</v>
      </c>
      <c r="G26" s="191">
        <f t="shared" si="12"/>
        <v>0</v>
      </c>
      <c r="H26" s="211">
        <f t="shared" si="99"/>
        <v>0</v>
      </c>
      <c r="I26" s="211">
        <f t="shared" ref="I26" si="112">I57+I148+I199+I230+I281</f>
        <v>0</v>
      </c>
      <c r="J26" s="212">
        <f t="shared" si="63"/>
        <v>0</v>
      </c>
      <c r="K26" s="211">
        <f t="shared" ref="K26:L26" si="113">K57+K148+K199+K230+K281</f>
        <v>0</v>
      </c>
      <c r="L26" s="211">
        <f t="shared" si="113"/>
        <v>0</v>
      </c>
      <c r="M26" s="212">
        <f t="shared" si="52"/>
        <v>0</v>
      </c>
      <c r="N26" s="211">
        <f t="shared" ref="N26:O26" si="114">N57+N148+N199+N230+N281</f>
        <v>0</v>
      </c>
      <c r="O26" s="211">
        <f t="shared" si="114"/>
        <v>0</v>
      </c>
      <c r="P26" s="212">
        <f t="shared" si="53"/>
        <v>0</v>
      </c>
      <c r="Q26" s="211">
        <f t="shared" ref="Q26:R26" si="115">Q57+Q148+Q199+Q230+Q281</f>
        <v>0</v>
      </c>
      <c r="R26" s="211">
        <f t="shared" si="115"/>
        <v>0</v>
      </c>
      <c r="S26" s="212">
        <f t="shared" si="54"/>
        <v>0</v>
      </c>
      <c r="T26" s="211">
        <f t="shared" ref="T26:U26" si="116">T57+T148+T199+T230+T281</f>
        <v>0</v>
      </c>
      <c r="U26" s="211">
        <f t="shared" si="116"/>
        <v>0</v>
      </c>
      <c r="V26" s="212">
        <f t="shared" si="55"/>
        <v>0</v>
      </c>
      <c r="W26" s="211">
        <f t="shared" ref="W26:X26" si="117">W57+W148+W199+W230+W281</f>
        <v>0</v>
      </c>
      <c r="X26" s="211">
        <f t="shared" si="117"/>
        <v>0</v>
      </c>
      <c r="Y26" s="212">
        <f t="shared" si="56"/>
        <v>0</v>
      </c>
      <c r="Z26" s="211">
        <f t="shared" ref="Z26:AA26" si="118">Z57+Z148+Z199+Z230+Z281</f>
        <v>0</v>
      </c>
      <c r="AA26" s="211">
        <f t="shared" si="118"/>
        <v>0</v>
      </c>
      <c r="AB26" s="212">
        <f t="shared" si="57"/>
        <v>0</v>
      </c>
      <c r="AC26" s="211">
        <f t="shared" ref="AC26:AD26" si="119">AC57+AC148+AC199+AC230+AC281</f>
        <v>0</v>
      </c>
      <c r="AD26" s="211">
        <f t="shared" si="119"/>
        <v>0</v>
      </c>
      <c r="AE26" s="212">
        <f t="shared" si="58"/>
        <v>0</v>
      </c>
      <c r="AF26" s="211">
        <f t="shared" ref="AF26:AG26" si="120">AF57+AF148+AF199+AF230+AF281</f>
        <v>0</v>
      </c>
      <c r="AG26" s="211">
        <f t="shared" si="120"/>
        <v>0</v>
      </c>
      <c r="AH26" s="212">
        <f t="shared" si="59"/>
        <v>0</v>
      </c>
      <c r="AI26" s="211">
        <f t="shared" ref="AI26:AJ26" si="121">AI57+AI148+AI199+AI230+AI281</f>
        <v>0</v>
      </c>
      <c r="AJ26" s="211">
        <f t="shared" si="121"/>
        <v>0</v>
      </c>
      <c r="AK26" s="212">
        <f t="shared" si="60"/>
        <v>0</v>
      </c>
      <c r="AL26" s="211">
        <f t="shared" ref="AL26:AM26" si="122">AL57+AL148+AL199+AL230+AL281</f>
        <v>0</v>
      </c>
      <c r="AM26" s="211">
        <f t="shared" si="122"/>
        <v>0</v>
      </c>
      <c r="AN26" s="212">
        <f t="shared" si="61"/>
        <v>0</v>
      </c>
      <c r="AO26" s="211">
        <f t="shared" ref="AO26:AP26" si="123">AO57+AO148+AO199+AO230+AO281</f>
        <v>0</v>
      </c>
      <c r="AP26" s="211">
        <f t="shared" si="123"/>
        <v>0</v>
      </c>
      <c r="AQ26" s="212">
        <f t="shared" si="62"/>
        <v>0</v>
      </c>
      <c r="AR26" s="359"/>
    </row>
    <row r="27" spans="1:44" s="96" customFormat="1" ht="30" customHeight="1">
      <c r="A27" s="398" t="s">
        <v>269</v>
      </c>
      <c r="B27" s="399"/>
      <c r="C27" s="400"/>
      <c r="D27" s="232" t="s">
        <v>41</v>
      </c>
      <c r="E27" s="209">
        <f t="shared" si="64"/>
        <v>360277.07788</v>
      </c>
      <c r="F27" s="209">
        <f t="shared" si="64"/>
        <v>19861.05645</v>
      </c>
      <c r="G27" s="190">
        <f t="shared" si="12"/>
        <v>5.5127172027900313</v>
      </c>
      <c r="H27" s="209">
        <f>SUM(H28:H31)</f>
        <v>0</v>
      </c>
      <c r="I27" s="209">
        <f>SUM(I28:I31)</f>
        <v>0</v>
      </c>
      <c r="J27" s="210">
        <f t="shared" si="63"/>
        <v>0</v>
      </c>
      <c r="K27" s="209">
        <f>SUM(K28:K31)</f>
        <v>6674.3348000000005</v>
      </c>
      <c r="L27" s="209">
        <f>SUM(L28:L31)</f>
        <v>6674.3348000000005</v>
      </c>
      <c r="M27" s="210">
        <f t="shared" si="52"/>
        <v>100</v>
      </c>
      <c r="N27" s="209">
        <f>SUM(N28:N31)</f>
        <v>13186.721649999999</v>
      </c>
      <c r="O27" s="209">
        <f>SUM(O28:O31)</f>
        <v>13186.721649999999</v>
      </c>
      <c r="P27" s="210">
        <f t="shared" si="53"/>
        <v>100</v>
      </c>
      <c r="Q27" s="209">
        <f>SUM(Q28:Q31)</f>
        <v>0</v>
      </c>
      <c r="R27" s="209">
        <f>SUM(R28:R31)</f>
        <v>0</v>
      </c>
      <c r="S27" s="210">
        <f t="shared" si="54"/>
        <v>0</v>
      </c>
      <c r="T27" s="209">
        <f>SUM(T28:T31)</f>
        <v>0</v>
      </c>
      <c r="U27" s="209">
        <f>SUM(U28:U31)</f>
        <v>0</v>
      </c>
      <c r="V27" s="210">
        <f t="shared" si="55"/>
        <v>0</v>
      </c>
      <c r="W27" s="209">
        <f>SUM(W28:W31)</f>
        <v>0</v>
      </c>
      <c r="X27" s="209">
        <f>SUM(X28:X31)</f>
        <v>0</v>
      </c>
      <c r="Y27" s="210">
        <f t="shared" si="56"/>
        <v>0</v>
      </c>
      <c r="Z27" s="209">
        <f>SUM(Z28:Z31)</f>
        <v>2046.8347699999999</v>
      </c>
      <c r="AA27" s="209">
        <f>SUM(AA28:AA31)</f>
        <v>0</v>
      </c>
      <c r="AB27" s="210">
        <f t="shared" si="57"/>
        <v>0</v>
      </c>
      <c r="AC27" s="209">
        <f>SUM(AC28:AC31)</f>
        <v>0</v>
      </c>
      <c r="AD27" s="209">
        <f>SUM(AD28:AD31)</f>
        <v>0</v>
      </c>
      <c r="AE27" s="210">
        <f t="shared" si="58"/>
        <v>0</v>
      </c>
      <c r="AF27" s="209">
        <f>SUM(AF28:AF31)</f>
        <v>12924.691899999998</v>
      </c>
      <c r="AG27" s="209">
        <f>SUM(AG28:AG31)</f>
        <v>0</v>
      </c>
      <c r="AH27" s="210">
        <f t="shared" si="59"/>
        <v>0</v>
      </c>
      <c r="AI27" s="209">
        <f>SUM(AI28:AI31)</f>
        <v>13615.297999999999</v>
      </c>
      <c r="AJ27" s="209">
        <f>SUM(AJ28:AJ31)</f>
        <v>0</v>
      </c>
      <c r="AK27" s="210">
        <f t="shared" si="60"/>
        <v>0</v>
      </c>
      <c r="AL27" s="209">
        <f>SUM(AL28:AL31)</f>
        <v>0</v>
      </c>
      <c r="AM27" s="209">
        <f>SUM(AM28:AM31)</f>
        <v>0</v>
      </c>
      <c r="AN27" s="210">
        <f t="shared" si="61"/>
        <v>0</v>
      </c>
      <c r="AO27" s="209">
        <f>SUM(AO28:AO31)</f>
        <v>311829.19676000002</v>
      </c>
      <c r="AP27" s="209">
        <f>SUM(AP28:AP31)</f>
        <v>0</v>
      </c>
      <c r="AQ27" s="210">
        <f t="shared" si="62"/>
        <v>0</v>
      </c>
      <c r="AR27" s="359"/>
    </row>
    <row r="28" spans="1:44" ht="39.75" customHeight="1">
      <c r="A28" s="401"/>
      <c r="B28" s="402"/>
      <c r="C28" s="403"/>
      <c r="D28" s="119" t="s">
        <v>37</v>
      </c>
      <c r="E28" s="211">
        <f t="shared" si="64"/>
        <v>0</v>
      </c>
      <c r="F28" s="211">
        <f t="shared" si="64"/>
        <v>0</v>
      </c>
      <c r="G28" s="191">
        <f t="shared" si="12"/>
        <v>0</v>
      </c>
      <c r="H28" s="211">
        <f t="shared" ref="H28:I29" si="124">H44+H130+H171+H217</f>
        <v>0</v>
      </c>
      <c r="I28" s="211">
        <f t="shared" si="124"/>
        <v>0</v>
      </c>
      <c r="J28" s="212">
        <f t="shared" si="63"/>
        <v>0</v>
      </c>
      <c r="K28" s="211">
        <f t="shared" ref="K28:L28" si="125">K44+K130+K171+K217</f>
        <v>0</v>
      </c>
      <c r="L28" s="211">
        <f t="shared" si="125"/>
        <v>0</v>
      </c>
      <c r="M28" s="212">
        <f t="shared" si="52"/>
        <v>0</v>
      </c>
      <c r="N28" s="211">
        <f t="shared" ref="N28:O28" si="126">N44+N130+N171+N217</f>
        <v>0</v>
      </c>
      <c r="O28" s="211">
        <f t="shared" si="126"/>
        <v>0</v>
      </c>
      <c r="P28" s="212">
        <f t="shared" si="53"/>
        <v>0</v>
      </c>
      <c r="Q28" s="211">
        <f t="shared" ref="Q28:R28" si="127">Q44+Q130+Q171+Q217</f>
        <v>0</v>
      </c>
      <c r="R28" s="211">
        <f t="shared" si="127"/>
        <v>0</v>
      </c>
      <c r="S28" s="212">
        <f t="shared" si="54"/>
        <v>0</v>
      </c>
      <c r="T28" s="211">
        <f t="shared" ref="T28:U28" si="128">T44+T130+T171+T217</f>
        <v>0</v>
      </c>
      <c r="U28" s="211">
        <f t="shared" si="128"/>
        <v>0</v>
      </c>
      <c r="V28" s="212">
        <f t="shared" si="55"/>
        <v>0</v>
      </c>
      <c r="W28" s="211">
        <f t="shared" ref="W28:X28" si="129">W44+W130+W171+W217</f>
        <v>0</v>
      </c>
      <c r="X28" s="211">
        <f t="shared" si="129"/>
        <v>0</v>
      </c>
      <c r="Y28" s="212">
        <f t="shared" si="56"/>
        <v>0</v>
      </c>
      <c r="Z28" s="211">
        <f t="shared" ref="Z28:AA28" si="130">Z44+Z130+Z171+Z217</f>
        <v>0</v>
      </c>
      <c r="AA28" s="211">
        <f t="shared" si="130"/>
        <v>0</v>
      </c>
      <c r="AB28" s="212">
        <f t="shared" si="57"/>
        <v>0</v>
      </c>
      <c r="AC28" s="211">
        <f t="shared" ref="AC28:AD28" si="131">AC44+AC130+AC171+AC217</f>
        <v>0</v>
      </c>
      <c r="AD28" s="211">
        <f t="shared" si="131"/>
        <v>0</v>
      </c>
      <c r="AE28" s="212">
        <f t="shared" si="58"/>
        <v>0</v>
      </c>
      <c r="AF28" s="211">
        <f t="shared" ref="AF28:AG28" si="132">AF44+AF130+AF171+AF217</f>
        <v>0</v>
      </c>
      <c r="AG28" s="211">
        <f t="shared" si="132"/>
        <v>0</v>
      </c>
      <c r="AH28" s="212">
        <f t="shared" si="59"/>
        <v>0</v>
      </c>
      <c r="AI28" s="211">
        <f t="shared" ref="AI28:AJ28" si="133">AI44+AI130+AI171+AI217</f>
        <v>0</v>
      </c>
      <c r="AJ28" s="211">
        <f t="shared" si="133"/>
        <v>0</v>
      </c>
      <c r="AK28" s="212">
        <f t="shared" si="60"/>
        <v>0</v>
      </c>
      <c r="AL28" s="211">
        <f t="shared" ref="AL28:AM28" si="134">AL44+AL130+AL171+AL217</f>
        <v>0</v>
      </c>
      <c r="AM28" s="211">
        <f t="shared" si="134"/>
        <v>0</v>
      </c>
      <c r="AN28" s="212">
        <f t="shared" si="61"/>
        <v>0</v>
      </c>
      <c r="AO28" s="211">
        <f t="shared" ref="AO28:AP28" si="135">AO44+AO130+AO171+AO217</f>
        <v>0</v>
      </c>
      <c r="AP28" s="211">
        <f t="shared" si="135"/>
        <v>0</v>
      </c>
      <c r="AQ28" s="212">
        <f t="shared" si="62"/>
        <v>0</v>
      </c>
      <c r="AR28" s="359"/>
    </row>
    <row r="29" spans="1:44" ht="39.75" customHeight="1">
      <c r="A29" s="401"/>
      <c r="B29" s="402"/>
      <c r="C29" s="403"/>
      <c r="D29" s="119" t="s">
        <v>2</v>
      </c>
      <c r="E29" s="211">
        <f t="shared" si="64"/>
        <v>0</v>
      </c>
      <c r="F29" s="211">
        <f t="shared" si="64"/>
        <v>0</v>
      </c>
      <c r="G29" s="191">
        <f t="shared" si="12"/>
        <v>0</v>
      </c>
      <c r="H29" s="211">
        <f t="shared" si="124"/>
        <v>0</v>
      </c>
      <c r="I29" s="211">
        <f t="shared" si="124"/>
        <v>0</v>
      </c>
      <c r="J29" s="212">
        <f t="shared" si="63"/>
        <v>0</v>
      </c>
      <c r="K29" s="211">
        <f t="shared" ref="K29:L29" si="136">K45+K131+K172+K218</f>
        <v>0</v>
      </c>
      <c r="L29" s="211">
        <f t="shared" si="136"/>
        <v>0</v>
      </c>
      <c r="M29" s="212">
        <f t="shared" si="52"/>
        <v>0</v>
      </c>
      <c r="N29" s="211">
        <f t="shared" ref="N29:O29" si="137">N45+N131+N172+N218</f>
        <v>0</v>
      </c>
      <c r="O29" s="211">
        <f t="shared" si="137"/>
        <v>0</v>
      </c>
      <c r="P29" s="212">
        <f t="shared" si="53"/>
        <v>0</v>
      </c>
      <c r="Q29" s="211">
        <f t="shared" ref="Q29:R29" si="138">Q45+Q131+Q172+Q218</f>
        <v>0</v>
      </c>
      <c r="R29" s="211">
        <f t="shared" si="138"/>
        <v>0</v>
      </c>
      <c r="S29" s="212">
        <f t="shared" si="54"/>
        <v>0</v>
      </c>
      <c r="T29" s="211">
        <f t="shared" ref="T29:U29" si="139">T45+T131+T172+T218</f>
        <v>0</v>
      </c>
      <c r="U29" s="211">
        <f t="shared" si="139"/>
        <v>0</v>
      </c>
      <c r="V29" s="212">
        <f t="shared" si="55"/>
        <v>0</v>
      </c>
      <c r="W29" s="211">
        <f t="shared" ref="W29:X29" si="140">W45+W131+W172+W218</f>
        <v>0</v>
      </c>
      <c r="X29" s="211">
        <f t="shared" si="140"/>
        <v>0</v>
      </c>
      <c r="Y29" s="212">
        <f t="shared" si="56"/>
        <v>0</v>
      </c>
      <c r="Z29" s="211">
        <f t="shared" ref="Z29:AA29" si="141">Z45+Z131+Z172+Z218</f>
        <v>0</v>
      </c>
      <c r="AA29" s="211">
        <f t="shared" si="141"/>
        <v>0</v>
      </c>
      <c r="AB29" s="212">
        <f t="shared" si="57"/>
        <v>0</v>
      </c>
      <c r="AC29" s="211">
        <f t="shared" ref="AC29:AD29" si="142">AC45+AC131+AC172+AC218</f>
        <v>0</v>
      </c>
      <c r="AD29" s="211">
        <f t="shared" si="142"/>
        <v>0</v>
      </c>
      <c r="AE29" s="212">
        <f t="shared" si="58"/>
        <v>0</v>
      </c>
      <c r="AF29" s="211">
        <f t="shared" ref="AF29:AG29" si="143">AF45+AF131+AF172+AF218</f>
        <v>0</v>
      </c>
      <c r="AG29" s="211">
        <f t="shared" si="143"/>
        <v>0</v>
      </c>
      <c r="AH29" s="212">
        <f t="shared" si="59"/>
        <v>0</v>
      </c>
      <c r="AI29" s="211">
        <f t="shared" ref="AI29:AJ29" si="144">AI45+AI131+AI172+AI218</f>
        <v>0</v>
      </c>
      <c r="AJ29" s="211">
        <f t="shared" si="144"/>
        <v>0</v>
      </c>
      <c r="AK29" s="212">
        <f t="shared" si="60"/>
        <v>0</v>
      </c>
      <c r="AL29" s="211">
        <f t="shared" ref="AL29:AM29" si="145">AL45+AL131+AL172+AL218</f>
        <v>0</v>
      </c>
      <c r="AM29" s="211">
        <f t="shared" si="145"/>
        <v>0</v>
      </c>
      <c r="AN29" s="212">
        <f t="shared" si="61"/>
        <v>0</v>
      </c>
      <c r="AO29" s="211">
        <f t="shared" ref="AO29:AP29" si="146">AO45+AO131+AO172+AO218</f>
        <v>0</v>
      </c>
      <c r="AP29" s="211">
        <f t="shared" si="146"/>
        <v>0</v>
      </c>
      <c r="AQ29" s="212">
        <f t="shared" si="62"/>
        <v>0</v>
      </c>
      <c r="AR29" s="359"/>
    </row>
    <row r="30" spans="1:44" ht="30" customHeight="1">
      <c r="A30" s="401"/>
      <c r="B30" s="402"/>
      <c r="C30" s="403"/>
      <c r="D30" s="120" t="s">
        <v>43</v>
      </c>
      <c r="E30" s="211">
        <f t="shared" si="64"/>
        <v>360277.07788</v>
      </c>
      <c r="F30" s="211">
        <f t="shared" si="64"/>
        <v>19861.05645</v>
      </c>
      <c r="G30" s="191">
        <f t="shared" si="12"/>
        <v>5.5127172027900313</v>
      </c>
      <c r="H30" s="211">
        <f>H46+H132+H173+H219</f>
        <v>0</v>
      </c>
      <c r="I30" s="211">
        <f>I46+I132+I173+I219</f>
        <v>0</v>
      </c>
      <c r="J30" s="212">
        <f t="shared" si="63"/>
        <v>0</v>
      </c>
      <c r="K30" s="211">
        <f>K46+K132+K173+K219</f>
        <v>6674.3348000000005</v>
      </c>
      <c r="L30" s="211">
        <f>L46+L132+L173+L219</f>
        <v>6674.3348000000005</v>
      </c>
      <c r="M30" s="212">
        <f t="shared" si="52"/>
        <v>100</v>
      </c>
      <c r="N30" s="211">
        <f>N46+N132+N173+N219</f>
        <v>13186.721649999999</v>
      </c>
      <c r="O30" s="211">
        <f>O46+O132+O173+O219</f>
        <v>13186.721649999999</v>
      </c>
      <c r="P30" s="212">
        <f t="shared" si="53"/>
        <v>100</v>
      </c>
      <c r="Q30" s="211">
        <f>Q46+Q132+Q173+Q219</f>
        <v>0</v>
      </c>
      <c r="R30" s="211">
        <f>R46+R132+R173+R219</f>
        <v>0</v>
      </c>
      <c r="S30" s="212">
        <f t="shared" si="54"/>
        <v>0</v>
      </c>
      <c r="T30" s="211">
        <f>T46+T132+T173+T219</f>
        <v>0</v>
      </c>
      <c r="U30" s="211">
        <f>U46+U132+U173+U219</f>
        <v>0</v>
      </c>
      <c r="V30" s="212">
        <f t="shared" si="55"/>
        <v>0</v>
      </c>
      <c r="W30" s="211">
        <f>W46+W132+W173+W219</f>
        <v>0</v>
      </c>
      <c r="X30" s="211">
        <f>X46+X132+X173+X219</f>
        <v>0</v>
      </c>
      <c r="Y30" s="212">
        <f t="shared" si="56"/>
        <v>0</v>
      </c>
      <c r="Z30" s="211">
        <f>Z46+Z132+Z173+Z219</f>
        <v>2046.8347699999999</v>
      </c>
      <c r="AA30" s="211">
        <f>AA46+AA132+AA173+AA219</f>
        <v>0</v>
      </c>
      <c r="AB30" s="212">
        <f t="shared" si="57"/>
        <v>0</v>
      </c>
      <c r="AC30" s="211">
        <f>AC46+AC132+AC173+AC219</f>
        <v>0</v>
      </c>
      <c r="AD30" s="211">
        <f>AD46+AD132+AD173+AD219</f>
        <v>0</v>
      </c>
      <c r="AE30" s="212">
        <f t="shared" si="58"/>
        <v>0</v>
      </c>
      <c r="AF30" s="211">
        <f>AF46+AF132+AF173+AF219</f>
        <v>12924.691899999998</v>
      </c>
      <c r="AG30" s="211">
        <f>AG46+AG132+AG173+AG219</f>
        <v>0</v>
      </c>
      <c r="AH30" s="212">
        <f t="shared" si="59"/>
        <v>0</v>
      </c>
      <c r="AI30" s="211">
        <f>AI46+AI132+AI173+AI219</f>
        <v>13615.297999999999</v>
      </c>
      <c r="AJ30" s="211">
        <f>AJ46+AJ132+AJ173+AJ219</f>
        <v>0</v>
      </c>
      <c r="AK30" s="212">
        <f t="shared" si="60"/>
        <v>0</v>
      </c>
      <c r="AL30" s="211">
        <f>AL46+AL132+AL173+AL219</f>
        <v>0</v>
      </c>
      <c r="AM30" s="211">
        <f>AM46+AM132+AM173+AM219</f>
        <v>0</v>
      </c>
      <c r="AN30" s="212">
        <f t="shared" si="61"/>
        <v>0</v>
      </c>
      <c r="AO30" s="211">
        <f>AO46+AO132+AO173+AO219</f>
        <v>311829.19676000002</v>
      </c>
      <c r="AP30" s="211">
        <f>AP46+AP132+AP173+AP219</f>
        <v>0</v>
      </c>
      <c r="AQ30" s="212">
        <f t="shared" si="62"/>
        <v>0</v>
      </c>
      <c r="AR30" s="359"/>
    </row>
    <row r="31" spans="1:44" ht="30" customHeight="1">
      <c r="A31" s="401"/>
      <c r="B31" s="404"/>
      <c r="C31" s="403"/>
      <c r="D31" s="187" t="s">
        <v>263</v>
      </c>
      <c r="E31" s="211">
        <f t="shared" si="64"/>
        <v>0</v>
      </c>
      <c r="F31" s="211">
        <f t="shared" si="64"/>
        <v>0</v>
      </c>
      <c r="G31" s="191">
        <f t="shared" si="12"/>
        <v>0</v>
      </c>
      <c r="H31" s="211">
        <f>H47+H133+H174+H220</f>
        <v>0</v>
      </c>
      <c r="I31" s="211">
        <f>I47+I133+I174+I220</f>
        <v>0</v>
      </c>
      <c r="J31" s="212">
        <f t="shared" si="63"/>
        <v>0</v>
      </c>
      <c r="K31" s="211">
        <f>K47+K133+K174+K220</f>
        <v>0</v>
      </c>
      <c r="L31" s="211">
        <f>L47+L133+L174+L220</f>
        <v>0</v>
      </c>
      <c r="M31" s="212">
        <f t="shared" si="52"/>
        <v>0</v>
      </c>
      <c r="N31" s="211">
        <f>N47+N133+N174+N220</f>
        <v>0</v>
      </c>
      <c r="O31" s="211">
        <f>O47+O133+O174+O220</f>
        <v>0</v>
      </c>
      <c r="P31" s="212">
        <f t="shared" si="53"/>
        <v>0</v>
      </c>
      <c r="Q31" s="211">
        <f>Q47+Q133+Q174+Q220</f>
        <v>0</v>
      </c>
      <c r="R31" s="211">
        <f>R47+R133+R174+R220</f>
        <v>0</v>
      </c>
      <c r="S31" s="212">
        <f t="shared" si="54"/>
        <v>0</v>
      </c>
      <c r="T31" s="211">
        <f>T47+T133+T174+T220</f>
        <v>0</v>
      </c>
      <c r="U31" s="211">
        <f>U47+U133+U174+U220</f>
        <v>0</v>
      </c>
      <c r="V31" s="212">
        <f t="shared" si="55"/>
        <v>0</v>
      </c>
      <c r="W31" s="211">
        <f>W47+W133+W174+W220</f>
        <v>0</v>
      </c>
      <c r="X31" s="211">
        <f>X47+X133+X174+X220</f>
        <v>0</v>
      </c>
      <c r="Y31" s="212">
        <f t="shared" si="56"/>
        <v>0</v>
      </c>
      <c r="Z31" s="211">
        <f>Z47+Z133+Z174+Z220</f>
        <v>0</v>
      </c>
      <c r="AA31" s="211">
        <f>AA47+AA133+AA174+AA220</f>
        <v>0</v>
      </c>
      <c r="AB31" s="212">
        <f t="shared" si="57"/>
        <v>0</v>
      </c>
      <c r="AC31" s="211">
        <f>AC47+AC133+AC174+AC220</f>
        <v>0</v>
      </c>
      <c r="AD31" s="211">
        <f>AD47+AD133+AD174+AD220</f>
        <v>0</v>
      </c>
      <c r="AE31" s="212">
        <f t="shared" si="58"/>
        <v>0</v>
      </c>
      <c r="AF31" s="211">
        <f>AF47+AF133+AF174+AF220</f>
        <v>0</v>
      </c>
      <c r="AG31" s="211">
        <f>AG47+AG133+AG174+AG220</f>
        <v>0</v>
      </c>
      <c r="AH31" s="212">
        <f t="shared" si="59"/>
        <v>0</v>
      </c>
      <c r="AI31" s="211">
        <f>AI47+AI133+AI174+AI220</f>
        <v>0</v>
      </c>
      <c r="AJ31" s="211">
        <f>AJ47+AJ133+AJ174+AJ220</f>
        <v>0</v>
      </c>
      <c r="AK31" s="212">
        <f t="shared" si="60"/>
        <v>0</v>
      </c>
      <c r="AL31" s="211">
        <f>AL47+AL133+AL174+AL220</f>
        <v>0</v>
      </c>
      <c r="AM31" s="211">
        <f>AM47+AM133+AM174+AM220</f>
        <v>0</v>
      </c>
      <c r="AN31" s="212">
        <f t="shared" si="61"/>
        <v>0</v>
      </c>
      <c r="AO31" s="211">
        <f>AO47+AO133+AO174+AO220</f>
        <v>0</v>
      </c>
      <c r="AP31" s="211">
        <f>AP47+AP133+AP174+AP220</f>
        <v>0</v>
      </c>
      <c r="AQ31" s="212">
        <f t="shared" si="62"/>
        <v>0</v>
      </c>
      <c r="AR31" s="359"/>
    </row>
    <row r="32" spans="1:44" s="96" customFormat="1" ht="30" customHeight="1">
      <c r="A32" s="443" t="s">
        <v>268</v>
      </c>
      <c r="B32" s="444"/>
      <c r="C32" s="444"/>
      <c r="D32" s="232" t="s">
        <v>41</v>
      </c>
      <c r="E32" s="209">
        <f t="shared" si="64"/>
        <v>179929.24966999999</v>
      </c>
      <c r="F32" s="209">
        <f t="shared" si="64"/>
        <v>2930.2910000000002</v>
      </c>
      <c r="G32" s="190">
        <f t="shared" si="12"/>
        <v>1.6285795696776999</v>
      </c>
      <c r="H32" s="209">
        <f>SUM(H33:H36)</f>
        <v>0</v>
      </c>
      <c r="I32" s="209">
        <f>SUM(I33:I36)</f>
        <v>0</v>
      </c>
      <c r="J32" s="210">
        <f t="shared" si="63"/>
        <v>0</v>
      </c>
      <c r="K32" s="209">
        <f>SUM(K33:K36)</f>
        <v>2870.2910000000002</v>
      </c>
      <c r="L32" s="209">
        <f>SUM(L33:L36)</f>
        <v>2870.2910000000002</v>
      </c>
      <c r="M32" s="210">
        <f t="shared" si="52"/>
        <v>100</v>
      </c>
      <c r="N32" s="209">
        <f>SUM(N33:N36)</f>
        <v>60</v>
      </c>
      <c r="O32" s="209">
        <f>SUM(O33:O36)</f>
        <v>60</v>
      </c>
      <c r="P32" s="210">
        <f t="shared" si="53"/>
        <v>100</v>
      </c>
      <c r="Q32" s="209">
        <f>SUM(Q33:Q36)</f>
        <v>1716.6102599999999</v>
      </c>
      <c r="R32" s="209">
        <f>SUM(R33:R36)</f>
        <v>0</v>
      </c>
      <c r="S32" s="210">
        <f t="shared" si="54"/>
        <v>0</v>
      </c>
      <c r="T32" s="209">
        <f>SUM(T33:T36)</f>
        <v>6265.3242700000001</v>
      </c>
      <c r="U32" s="209">
        <f>SUM(U33:U36)</f>
        <v>0</v>
      </c>
      <c r="V32" s="210">
        <f t="shared" si="55"/>
        <v>0</v>
      </c>
      <c r="W32" s="209">
        <f>SUM(W33:W36)</f>
        <v>4459.3</v>
      </c>
      <c r="X32" s="209">
        <f>SUM(X33:X36)</f>
        <v>0</v>
      </c>
      <c r="Y32" s="210">
        <f t="shared" si="56"/>
        <v>0</v>
      </c>
      <c r="Z32" s="209">
        <f>SUM(Z33:Z36)</f>
        <v>1040.08</v>
      </c>
      <c r="AA32" s="209">
        <f>SUM(AA33:AA36)</f>
        <v>0</v>
      </c>
      <c r="AB32" s="210">
        <f t="shared" si="57"/>
        <v>0</v>
      </c>
      <c r="AC32" s="209">
        <f>SUM(AC33:AC36)</f>
        <v>255.46700000000001</v>
      </c>
      <c r="AD32" s="209">
        <f>SUM(AD33:AD36)</f>
        <v>0</v>
      </c>
      <c r="AE32" s="210">
        <f t="shared" si="58"/>
        <v>0</v>
      </c>
      <c r="AF32" s="209">
        <f>SUM(AF33:AF36)</f>
        <v>1703.2239999999999</v>
      </c>
      <c r="AG32" s="209">
        <f>SUM(AG33:AG36)</f>
        <v>0</v>
      </c>
      <c r="AH32" s="210">
        <f t="shared" si="59"/>
        <v>0</v>
      </c>
      <c r="AI32" s="209">
        <f>SUM(AI33:AI36)</f>
        <v>68702.493999999992</v>
      </c>
      <c r="AJ32" s="209">
        <f>SUM(AJ33:AJ36)</f>
        <v>0</v>
      </c>
      <c r="AK32" s="210">
        <f t="shared" si="60"/>
        <v>0</v>
      </c>
      <c r="AL32" s="209">
        <f>SUM(AL33:AL36)</f>
        <v>23659.884000000002</v>
      </c>
      <c r="AM32" s="209">
        <f>SUM(AM33:AM36)</f>
        <v>0</v>
      </c>
      <c r="AN32" s="210">
        <f t="shared" si="61"/>
        <v>0</v>
      </c>
      <c r="AO32" s="209">
        <f>SUM(AO33:AO36)</f>
        <v>69196.575139999986</v>
      </c>
      <c r="AP32" s="209">
        <f>SUM(AP33:AP36)</f>
        <v>0</v>
      </c>
      <c r="AQ32" s="210">
        <f t="shared" si="62"/>
        <v>0</v>
      </c>
      <c r="AR32" s="436"/>
    </row>
    <row r="33" spans="1:44" ht="37.5" customHeight="1">
      <c r="A33" s="444"/>
      <c r="B33" s="444"/>
      <c r="C33" s="444"/>
      <c r="D33" s="119" t="s">
        <v>37</v>
      </c>
      <c r="E33" s="211">
        <f t="shared" si="64"/>
        <v>7035</v>
      </c>
      <c r="F33" s="211">
        <f t="shared" si="64"/>
        <v>0</v>
      </c>
      <c r="G33" s="191">
        <f t="shared" si="12"/>
        <v>0</v>
      </c>
      <c r="H33" s="211">
        <f>H54+H145+H196+H227+H278+H120</f>
        <v>0</v>
      </c>
      <c r="I33" s="211">
        <f>I54+I145+I196+I227+I278</f>
        <v>0</v>
      </c>
      <c r="J33" s="212">
        <f t="shared" si="63"/>
        <v>0</v>
      </c>
      <c r="K33" s="211">
        <f>K54+K145+K196+K227+K278</f>
        <v>0</v>
      </c>
      <c r="L33" s="211">
        <f>L54+L145+L196+L227+L278</f>
        <v>0</v>
      </c>
      <c r="M33" s="212">
        <f t="shared" si="52"/>
        <v>0</v>
      </c>
      <c r="N33" s="211">
        <f>N54+N145+N196+N227+N278</f>
        <v>0</v>
      </c>
      <c r="O33" s="211">
        <f>O54+O145+O196+O227+O278</f>
        <v>0</v>
      </c>
      <c r="P33" s="212">
        <f t="shared" si="53"/>
        <v>0</v>
      </c>
      <c r="Q33" s="211">
        <f>Q54+Q145+Q196+Q227+Q278</f>
        <v>0</v>
      </c>
      <c r="R33" s="211">
        <f>R54+R145+R196+R227+R278</f>
        <v>0</v>
      </c>
      <c r="S33" s="212">
        <f t="shared" si="54"/>
        <v>0</v>
      </c>
      <c r="T33" s="211">
        <f>T54+T145+T196+T227+T278</f>
        <v>0</v>
      </c>
      <c r="U33" s="211">
        <f>U54+U145+U196+U227+U278</f>
        <v>0</v>
      </c>
      <c r="V33" s="212">
        <f t="shared" si="55"/>
        <v>0</v>
      </c>
      <c r="W33" s="211">
        <f>W54+W145+W196+W227+W278</f>
        <v>0</v>
      </c>
      <c r="X33" s="211">
        <f>X54+X145+X196+X227+X278</f>
        <v>0</v>
      </c>
      <c r="Y33" s="212">
        <f t="shared" si="56"/>
        <v>0</v>
      </c>
      <c r="Z33" s="211">
        <f>Z54+Z145+Z196+Z227+Z278</f>
        <v>0</v>
      </c>
      <c r="AA33" s="211">
        <f>AA54+AA145+AA196+AA227+AA278</f>
        <v>0</v>
      </c>
      <c r="AB33" s="212">
        <f t="shared" si="57"/>
        <v>0</v>
      </c>
      <c r="AC33" s="211">
        <f>AC54+AC145+AC196+AC227+AC278</f>
        <v>0</v>
      </c>
      <c r="AD33" s="211">
        <f>AD54+AD145+AD196+AD227+AD278</f>
        <v>0</v>
      </c>
      <c r="AE33" s="212">
        <f t="shared" si="58"/>
        <v>0</v>
      </c>
      <c r="AF33" s="211">
        <f>AF54+AF145+AF196+AF227+AF278</f>
        <v>0</v>
      </c>
      <c r="AG33" s="211">
        <f>AG54+AG145+AG196+AG227+AG278</f>
        <v>0</v>
      </c>
      <c r="AH33" s="212">
        <f t="shared" si="59"/>
        <v>0</v>
      </c>
      <c r="AI33" s="211">
        <f>AI54+AI145+AI196+AI227+AI278</f>
        <v>0</v>
      </c>
      <c r="AJ33" s="211">
        <f>AJ54+AJ145+AJ196+AJ227+AJ278</f>
        <v>0</v>
      </c>
      <c r="AK33" s="212">
        <f t="shared" si="60"/>
        <v>0</v>
      </c>
      <c r="AL33" s="211">
        <f>AL54+AL145+AL196+AL227+AL278</f>
        <v>0</v>
      </c>
      <c r="AM33" s="211">
        <f>AM54+AM145+AM196+AM227+AM278</f>
        <v>0</v>
      </c>
      <c r="AN33" s="212">
        <f t="shared" si="61"/>
        <v>0</v>
      </c>
      <c r="AO33" s="211">
        <f>AO54+AO145+AO196+AO227+AO278+AO125</f>
        <v>7035</v>
      </c>
      <c r="AP33" s="211">
        <f>AP54+AP145+AP196+AP227+AP278</f>
        <v>0</v>
      </c>
      <c r="AQ33" s="212">
        <f t="shared" si="62"/>
        <v>0</v>
      </c>
      <c r="AR33" s="436"/>
    </row>
    <row r="34" spans="1:44" ht="51" customHeight="1">
      <c r="A34" s="444"/>
      <c r="B34" s="444"/>
      <c r="C34" s="444"/>
      <c r="D34" s="119" t="s">
        <v>2</v>
      </c>
      <c r="E34" s="211">
        <f t="shared" si="64"/>
        <v>8598.4</v>
      </c>
      <c r="F34" s="211">
        <f t="shared" si="64"/>
        <v>0</v>
      </c>
      <c r="G34" s="191">
        <f t="shared" si="12"/>
        <v>0</v>
      </c>
      <c r="H34" s="211">
        <f t="shared" ref="H34:H36" si="147">H55+H146+H197+H228+H279+H121</f>
        <v>0</v>
      </c>
      <c r="I34" s="211">
        <f t="shared" ref="I34:I36" si="148">I55+I146+I197+I228+I279</f>
        <v>0</v>
      </c>
      <c r="J34" s="212">
        <f t="shared" si="63"/>
        <v>0</v>
      </c>
      <c r="K34" s="211">
        <f t="shared" ref="K34:L34" si="149">K55+K146+K197+K228+K279</f>
        <v>0</v>
      </c>
      <c r="L34" s="211">
        <f t="shared" si="149"/>
        <v>0</v>
      </c>
      <c r="M34" s="212">
        <f t="shared" si="52"/>
        <v>0</v>
      </c>
      <c r="N34" s="211">
        <f t="shared" ref="N34:O34" si="150">N55+N146+N197+N228+N279</f>
        <v>0</v>
      </c>
      <c r="O34" s="211">
        <f t="shared" si="150"/>
        <v>0</v>
      </c>
      <c r="P34" s="212">
        <f t="shared" si="53"/>
        <v>0</v>
      </c>
      <c r="Q34" s="211">
        <f t="shared" ref="Q34:R34" si="151">Q55+Q146+Q197+Q228+Q279</f>
        <v>0</v>
      </c>
      <c r="R34" s="211">
        <f t="shared" si="151"/>
        <v>0</v>
      </c>
      <c r="S34" s="212">
        <f t="shared" si="54"/>
        <v>0</v>
      </c>
      <c r="T34" s="211">
        <f t="shared" ref="T34:U34" si="152">T55+T146+T197+T228+T279</f>
        <v>0</v>
      </c>
      <c r="U34" s="211">
        <f t="shared" si="152"/>
        <v>0</v>
      </c>
      <c r="V34" s="212">
        <f t="shared" si="55"/>
        <v>0</v>
      </c>
      <c r="W34" s="211">
        <f t="shared" ref="W34:X34" si="153">W55+W146+W197+W228+W279</f>
        <v>0</v>
      </c>
      <c r="X34" s="211">
        <f t="shared" si="153"/>
        <v>0</v>
      </c>
      <c r="Y34" s="212">
        <f t="shared" si="56"/>
        <v>0</v>
      </c>
      <c r="Z34" s="211">
        <f t="shared" ref="Z34:AA34" si="154">Z55+Z146+Z197+Z228+Z279</f>
        <v>0</v>
      </c>
      <c r="AA34" s="211">
        <f t="shared" si="154"/>
        <v>0</v>
      </c>
      <c r="AB34" s="212">
        <f t="shared" si="57"/>
        <v>0</v>
      </c>
      <c r="AC34" s="211">
        <f t="shared" ref="AC34:AD34" si="155">AC55+AC146+AC197+AC228+AC279</f>
        <v>0</v>
      </c>
      <c r="AD34" s="211">
        <f t="shared" si="155"/>
        <v>0</v>
      </c>
      <c r="AE34" s="212">
        <f t="shared" si="58"/>
        <v>0</v>
      </c>
      <c r="AF34" s="211">
        <f t="shared" ref="AF34:AG34" si="156">AF55+AF146+AF197+AF228+AF279</f>
        <v>0</v>
      </c>
      <c r="AG34" s="211">
        <f t="shared" si="156"/>
        <v>0</v>
      </c>
      <c r="AH34" s="212">
        <f t="shared" si="59"/>
        <v>0</v>
      </c>
      <c r="AI34" s="211">
        <f t="shared" ref="AI34:AJ34" si="157">AI55+AI146+AI197+AI228+AI279</f>
        <v>0</v>
      </c>
      <c r="AJ34" s="211">
        <f t="shared" si="157"/>
        <v>0</v>
      </c>
      <c r="AK34" s="212">
        <f t="shared" si="60"/>
        <v>0</v>
      </c>
      <c r="AL34" s="211">
        <f t="shared" ref="AL34:AM34" si="158">AL55+AL146+AL197+AL228+AL279</f>
        <v>0</v>
      </c>
      <c r="AM34" s="211">
        <f t="shared" si="158"/>
        <v>0</v>
      </c>
      <c r="AN34" s="212">
        <f t="shared" si="61"/>
        <v>0</v>
      </c>
      <c r="AO34" s="211">
        <f t="shared" ref="AO34:AO36" si="159">AO55+AO146+AO197+AO228+AO279+AO126</f>
        <v>8598.4</v>
      </c>
      <c r="AP34" s="211">
        <f t="shared" ref="AP34" si="160">AP55+AP146+AP197+AP228+AP279</f>
        <v>0</v>
      </c>
      <c r="AQ34" s="212">
        <f t="shared" si="62"/>
        <v>0</v>
      </c>
      <c r="AR34" s="436"/>
    </row>
    <row r="35" spans="1:44" ht="30" customHeight="1">
      <c r="A35" s="444"/>
      <c r="B35" s="444"/>
      <c r="C35" s="444"/>
      <c r="D35" s="120" t="s">
        <v>43</v>
      </c>
      <c r="E35" s="211">
        <f t="shared" si="64"/>
        <v>164295.84967</v>
      </c>
      <c r="F35" s="211">
        <f t="shared" si="64"/>
        <v>2930.2910000000002</v>
      </c>
      <c r="G35" s="191">
        <f t="shared" si="12"/>
        <v>1.7835453578929108</v>
      </c>
      <c r="H35" s="211">
        <f t="shared" si="147"/>
        <v>0</v>
      </c>
      <c r="I35" s="211">
        <f t="shared" si="148"/>
        <v>0</v>
      </c>
      <c r="J35" s="212">
        <f t="shared" si="63"/>
        <v>0</v>
      </c>
      <c r="K35" s="211">
        <f t="shared" ref="K35:L35" si="161">K56+K147+K198+K229+K280</f>
        <v>2870.2910000000002</v>
      </c>
      <c r="L35" s="211">
        <f t="shared" si="161"/>
        <v>2870.2910000000002</v>
      </c>
      <c r="M35" s="212">
        <f t="shared" si="52"/>
        <v>100</v>
      </c>
      <c r="N35" s="211">
        <f t="shared" ref="N35:O35" si="162">N56+N147+N198+N229+N280</f>
        <v>60</v>
      </c>
      <c r="O35" s="211">
        <f t="shared" si="162"/>
        <v>60</v>
      </c>
      <c r="P35" s="212">
        <f t="shared" si="53"/>
        <v>100</v>
      </c>
      <c r="Q35" s="211">
        <f t="shared" ref="Q35:R35" si="163">Q56+Q147+Q198+Q229+Q280</f>
        <v>1716.6102599999999</v>
      </c>
      <c r="R35" s="211">
        <f t="shared" si="163"/>
        <v>0</v>
      </c>
      <c r="S35" s="212">
        <f t="shared" si="54"/>
        <v>0</v>
      </c>
      <c r="T35" s="211">
        <f t="shared" ref="T35:U35" si="164">T56+T147+T198+T229+T280</f>
        <v>6265.3242700000001</v>
      </c>
      <c r="U35" s="211">
        <f t="shared" si="164"/>
        <v>0</v>
      </c>
      <c r="V35" s="212">
        <f t="shared" si="55"/>
        <v>0</v>
      </c>
      <c r="W35" s="211">
        <f t="shared" ref="W35:X35" si="165">W56+W147+W198+W229+W280</f>
        <v>4459.3</v>
      </c>
      <c r="X35" s="211">
        <f t="shared" si="165"/>
        <v>0</v>
      </c>
      <c r="Y35" s="212">
        <f t="shared" si="56"/>
        <v>0</v>
      </c>
      <c r="Z35" s="211">
        <f t="shared" ref="Z35:AA35" si="166">Z56+Z147+Z198+Z229+Z280</f>
        <v>1040.08</v>
      </c>
      <c r="AA35" s="211">
        <f t="shared" si="166"/>
        <v>0</v>
      </c>
      <c r="AB35" s="212">
        <f t="shared" si="57"/>
        <v>0</v>
      </c>
      <c r="AC35" s="211">
        <f t="shared" ref="AC35:AD35" si="167">AC56+AC147+AC198+AC229+AC280</f>
        <v>255.46700000000001</v>
      </c>
      <c r="AD35" s="211">
        <f t="shared" si="167"/>
        <v>0</v>
      </c>
      <c r="AE35" s="212">
        <f t="shared" si="58"/>
        <v>0</v>
      </c>
      <c r="AF35" s="211">
        <f t="shared" ref="AF35:AG35" si="168">AF56+AF147+AF198+AF229+AF280</f>
        <v>1703.2239999999999</v>
      </c>
      <c r="AG35" s="211">
        <f t="shared" si="168"/>
        <v>0</v>
      </c>
      <c r="AH35" s="212">
        <f t="shared" si="59"/>
        <v>0</v>
      </c>
      <c r="AI35" s="211">
        <f t="shared" ref="AI35:AJ35" si="169">AI56+AI147+AI198+AI229+AI280</f>
        <v>68702.493999999992</v>
      </c>
      <c r="AJ35" s="211">
        <f t="shared" si="169"/>
        <v>0</v>
      </c>
      <c r="AK35" s="212">
        <f t="shared" si="60"/>
        <v>0</v>
      </c>
      <c r="AL35" s="211">
        <f t="shared" ref="AL35:AM35" si="170">AL56+AL147+AL198+AL229+AL280</f>
        <v>23659.884000000002</v>
      </c>
      <c r="AM35" s="211">
        <f t="shared" si="170"/>
        <v>0</v>
      </c>
      <c r="AN35" s="212">
        <f t="shared" si="61"/>
        <v>0</v>
      </c>
      <c r="AO35" s="211">
        <f t="shared" si="159"/>
        <v>53563.175139999992</v>
      </c>
      <c r="AP35" s="211">
        <f t="shared" ref="AP35" si="171">AP56+AP147+AP198+AP229+AP280</f>
        <v>0</v>
      </c>
      <c r="AQ35" s="212">
        <f t="shared" si="62"/>
        <v>0</v>
      </c>
      <c r="AR35" s="436"/>
    </row>
    <row r="36" spans="1:44" ht="30" customHeight="1">
      <c r="A36" s="444"/>
      <c r="B36" s="444"/>
      <c r="C36" s="444"/>
      <c r="D36" s="187" t="s">
        <v>263</v>
      </c>
      <c r="E36" s="211">
        <f t="shared" si="64"/>
        <v>0</v>
      </c>
      <c r="F36" s="211">
        <f t="shared" si="64"/>
        <v>0</v>
      </c>
      <c r="G36" s="191">
        <f t="shared" si="12"/>
        <v>0</v>
      </c>
      <c r="H36" s="211">
        <f t="shared" si="147"/>
        <v>0</v>
      </c>
      <c r="I36" s="211">
        <f t="shared" si="148"/>
        <v>0</v>
      </c>
      <c r="J36" s="212">
        <f t="shared" si="63"/>
        <v>0</v>
      </c>
      <c r="K36" s="211">
        <f t="shared" ref="K36:L36" si="172">K57+K148+K199+K230+K281</f>
        <v>0</v>
      </c>
      <c r="L36" s="211">
        <f t="shared" si="172"/>
        <v>0</v>
      </c>
      <c r="M36" s="212">
        <f t="shared" si="52"/>
        <v>0</v>
      </c>
      <c r="N36" s="211">
        <f t="shared" ref="N36:O36" si="173">N57+N148+N199+N230+N281</f>
        <v>0</v>
      </c>
      <c r="O36" s="211">
        <f t="shared" si="173"/>
        <v>0</v>
      </c>
      <c r="P36" s="212">
        <f t="shared" si="53"/>
        <v>0</v>
      </c>
      <c r="Q36" s="211">
        <f t="shared" ref="Q36:R36" si="174">Q57+Q148+Q199+Q230+Q281</f>
        <v>0</v>
      </c>
      <c r="R36" s="211">
        <f t="shared" si="174"/>
        <v>0</v>
      </c>
      <c r="S36" s="212">
        <f t="shared" si="54"/>
        <v>0</v>
      </c>
      <c r="T36" s="211">
        <f t="shared" ref="T36:U36" si="175">T57+T148+T199+T230+T281</f>
        <v>0</v>
      </c>
      <c r="U36" s="211">
        <f t="shared" si="175"/>
        <v>0</v>
      </c>
      <c r="V36" s="212">
        <f t="shared" si="55"/>
        <v>0</v>
      </c>
      <c r="W36" s="211">
        <f t="shared" ref="W36:X36" si="176">W57+W148+W199+W230+W281</f>
        <v>0</v>
      </c>
      <c r="X36" s="211">
        <f t="shared" si="176"/>
        <v>0</v>
      </c>
      <c r="Y36" s="212">
        <f t="shared" si="56"/>
        <v>0</v>
      </c>
      <c r="Z36" s="211">
        <f t="shared" ref="Z36:AA36" si="177">Z57+Z148+Z199+Z230+Z281</f>
        <v>0</v>
      </c>
      <c r="AA36" s="211">
        <f t="shared" si="177"/>
        <v>0</v>
      </c>
      <c r="AB36" s="212">
        <f t="shared" si="57"/>
        <v>0</v>
      </c>
      <c r="AC36" s="211">
        <f t="shared" ref="AC36:AD36" si="178">AC57+AC148+AC199+AC230+AC281</f>
        <v>0</v>
      </c>
      <c r="AD36" s="211">
        <f t="shared" si="178"/>
        <v>0</v>
      </c>
      <c r="AE36" s="212">
        <f t="shared" si="58"/>
        <v>0</v>
      </c>
      <c r="AF36" s="211">
        <f t="shared" ref="AF36:AG36" si="179">AF57+AF148+AF199+AF230+AF281</f>
        <v>0</v>
      </c>
      <c r="AG36" s="211">
        <f t="shared" si="179"/>
        <v>0</v>
      </c>
      <c r="AH36" s="212">
        <f t="shared" si="59"/>
        <v>0</v>
      </c>
      <c r="AI36" s="211">
        <f t="shared" ref="AI36:AJ36" si="180">AI57+AI148+AI199+AI230+AI281</f>
        <v>0</v>
      </c>
      <c r="AJ36" s="211">
        <f t="shared" si="180"/>
        <v>0</v>
      </c>
      <c r="AK36" s="212">
        <f t="shared" si="60"/>
        <v>0</v>
      </c>
      <c r="AL36" s="211">
        <f t="shared" ref="AL36:AM36" si="181">AL57+AL148+AL199+AL230+AL281</f>
        <v>0</v>
      </c>
      <c r="AM36" s="211">
        <f t="shared" si="181"/>
        <v>0</v>
      </c>
      <c r="AN36" s="212">
        <f t="shared" si="61"/>
        <v>0</v>
      </c>
      <c r="AO36" s="211">
        <f t="shared" si="159"/>
        <v>0</v>
      </c>
      <c r="AP36" s="211">
        <f t="shared" ref="AP36" si="182">AP57+AP148+AP199+AP230+AP281</f>
        <v>0</v>
      </c>
      <c r="AQ36" s="212">
        <f t="shared" si="62"/>
        <v>0</v>
      </c>
      <c r="AR36" s="436"/>
    </row>
    <row r="37" spans="1:44" ht="30" customHeight="1">
      <c r="A37" s="418" t="s">
        <v>267</v>
      </c>
      <c r="B37" s="419"/>
      <c r="C37" s="420"/>
      <c r="D37" s="233" t="s">
        <v>41</v>
      </c>
      <c r="E37" s="209">
        <f t="shared" ca="1" si="64"/>
        <v>55222.11</v>
      </c>
      <c r="F37" s="209">
        <f t="shared" ca="1" si="64"/>
        <v>10158.42152</v>
      </c>
      <c r="G37" s="302">
        <f t="shared" ca="1" si="12"/>
        <v>18.395569310915498</v>
      </c>
      <c r="H37" s="209">
        <f t="shared" ref="H37" si="183">SUM(H38:H41)</f>
        <v>1860.5045399999999</v>
      </c>
      <c r="I37" s="209">
        <f t="shared" ref="I37" si="184">SUM(I38:I41)</f>
        <v>1860.5045399999999</v>
      </c>
      <c r="J37" s="209">
        <f t="shared" ref="J37" si="185">SUM(J38:J41)</f>
        <v>100</v>
      </c>
      <c r="K37" s="209">
        <f t="shared" ref="K37" si="186">SUM(K38:K41)</f>
        <v>3995.9038799999998</v>
      </c>
      <c r="L37" s="209">
        <f t="shared" ref="L37" si="187">SUM(L38:L41)</f>
        <v>3995.9038799999998</v>
      </c>
      <c r="M37" s="209">
        <f t="shared" ref="M37" si="188">SUM(M38:M41)</f>
        <v>100</v>
      </c>
      <c r="N37" s="209">
        <f t="shared" ref="N37" si="189">SUM(N38:N41)</f>
        <v>4302.0131000000001</v>
      </c>
      <c r="O37" s="209">
        <f t="shared" ref="O37" si="190">SUM(O38:O41)</f>
        <v>4302.0131000000001</v>
      </c>
      <c r="P37" s="209">
        <f t="shared" ref="P37" si="191">SUM(P38:P41)</f>
        <v>100</v>
      </c>
      <c r="Q37" s="209">
        <f t="shared" ref="Q37" ca="1" si="192">SUM(Q38:Q41)</f>
        <v>4000</v>
      </c>
      <c r="R37" s="209">
        <f t="shared" ref="R37" ca="1" si="193">SUM(R38:R41)</f>
        <v>0</v>
      </c>
      <c r="S37" s="209">
        <f t="shared" ref="S37" ca="1" si="194">SUM(S38:S41)</f>
        <v>0</v>
      </c>
      <c r="T37" s="209">
        <f t="shared" ref="T37" si="195">SUM(T38:T41)</f>
        <v>5000</v>
      </c>
      <c r="U37" s="209">
        <f t="shared" ref="U37" ca="1" si="196">SUM(U38:U41)</f>
        <v>0</v>
      </c>
      <c r="V37" s="209">
        <f t="shared" ref="V37" ca="1" si="197">SUM(V38:V41)</f>
        <v>0</v>
      </c>
      <c r="W37" s="209">
        <f t="shared" ref="W37" si="198">SUM(W38:W41)</f>
        <v>5500</v>
      </c>
      <c r="X37" s="209">
        <f t="shared" ref="X37" ca="1" si="199">SUM(X38:X41)</f>
        <v>0</v>
      </c>
      <c r="Y37" s="209">
        <f t="shared" ref="Y37" ca="1" si="200">SUM(Y38:Y41)</f>
        <v>0</v>
      </c>
      <c r="Z37" s="209">
        <f t="shared" ref="Z37" si="201">SUM(Z38:Z41)</f>
        <v>6000</v>
      </c>
      <c r="AA37" s="209">
        <f t="shared" ref="AA37" ca="1" si="202">SUM(AA38:AA41)</f>
        <v>0</v>
      </c>
      <c r="AB37" s="209">
        <f t="shared" ref="AB37" ca="1" si="203">SUM(AB38:AB41)</f>
        <v>0</v>
      </c>
      <c r="AC37" s="209">
        <f t="shared" ref="AC37" si="204">SUM(AC38:AC41)</f>
        <v>6000</v>
      </c>
      <c r="AD37" s="209">
        <f t="shared" ref="AD37" ca="1" si="205">SUM(AD38:AD41)</f>
        <v>0</v>
      </c>
      <c r="AE37" s="209">
        <f t="shared" ref="AE37" ca="1" si="206">SUM(AE38:AE41)</f>
        <v>0</v>
      </c>
      <c r="AF37" s="209">
        <f t="shared" ref="AF37" si="207">SUM(AF38:AF41)</f>
        <v>5500</v>
      </c>
      <c r="AG37" s="209">
        <f t="shared" ref="AG37" ca="1" si="208">SUM(AG38:AG41)</f>
        <v>0</v>
      </c>
      <c r="AH37" s="209">
        <f t="shared" ref="AH37" ca="1" si="209">SUM(AH38:AH41)</f>
        <v>0</v>
      </c>
      <c r="AI37" s="209">
        <f t="shared" ref="AI37" si="210">SUM(AI38:AI41)</f>
        <v>4500</v>
      </c>
      <c r="AJ37" s="209">
        <f t="shared" ref="AJ37" ca="1" si="211">SUM(AJ38:AJ41)</f>
        <v>0</v>
      </c>
      <c r="AK37" s="209">
        <f t="shared" ref="AK37" ca="1" si="212">SUM(AK38:AK41)</f>
        <v>0</v>
      </c>
      <c r="AL37" s="209">
        <f t="shared" ref="AL37" ca="1" si="213">SUM(AL38:AL41)</f>
        <v>4000</v>
      </c>
      <c r="AM37" s="209">
        <f t="shared" ref="AM37" ca="1" si="214">SUM(AM38:AM41)</f>
        <v>0</v>
      </c>
      <c r="AN37" s="209">
        <f t="shared" ref="AN37" ca="1" si="215">SUM(AN38:AN41)</f>
        <v>0</v>
      </c>
      <c r="AO37" s="209">
        <f t="shared" ref="AO37" si="216">SUM(AO38:AO41)</f>
        <v>4563.6884799999998</v>
      </c>
      <c r="AP37" s="209">
        <f t="shared" ref="AP37" ca="1" si="217">SUM(AP38:AP41)</f>
        <v>0</v>
      </c>
      <c r="AQ37" s="209">
        <f t="shared" ref="AQ37" ca="1" si="218">SUM(AQ38:AQ41)</f>
        <v>0</v>
      </c>
      <c r="AR37" s="437"/>
    </row>
    <row r="38" spans="1:44" ht="39.75" customHeight="1">
      <c r="A38" s="418"/>
      <c r="B38" s="419"/>
      <c r="C38" s="420"/>
      <c r="D38" s="119" t="s">
        <v>37</v>
      </c>
      <c r="E38" s="211">
        <f t="shared" si="64"/>
        <v>0</v>
      </c>
      <c r="F38" s="211">
        <f t="shared" si="64"/>
        <v>0</v>
      </c>
      <c r="G38" s="303">
        <f t="shared" si="12"/>
        <v>0</v>
      </c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438"/>
    </row>
    <row r="39" spans="1:44" ht="54.75" customHeight="1">
      <c r="A39" s="418"/>
      <c r="B39" s="419"/>
      <c r="C39" s="420"/>
      <c r="D39" s="119" t="s">
        <v>2</v>
      </c>
      <c r="E39" s="211">
        <f t="shared" si="64"/>
        <v>0</v>
      </c>
      <c r="F39" s="211">
        <f t="shared" si="64"/>
        <v>0</v>
      </c>
      <c r="G39" s="303">
        <f t="shared" si="12"/>
        <v>0</v>
      </c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438"/>
    </row>
    <row r="40" spans="1:44" ht="30" customHeight="1">
      <c r="A40" s="418"/>
      <c r="B40" s="419"/>
      <c r="C40" s="420"/>
      <c r="D40" s="121" t="s">
        <v>43</v>
      </c>
      <c r="E40" s="211">
        <f ca="1">H40+K40+N40+Q40+T40+W40+Z40+AC40+AF40+AI40+AL40+AO40</f>
        <v>55222.11</v>
      </c>
      <c r="F40" s="211">
        <f t="shared" ca="1" si="64"/>
        <v>10158.42152</v>
      </c>
      <c r="G40" s="303">
        <f t="shared" ca="1" si="12"/>
        <v>18.395569310915498</v>
      </c>
      <c r="H40" s="211">
        <f>H351</f>
        <v>1860.5045399999999</v>
      </c>
      <c r="I40" s="211">
        <f>I351</f>
        <v>1860.5045399999999</v>
      </c>
      <c r="J40" s="211">
        <f t="shared" ref="J40:AQ40" si="219">J351</f>
        <v>100</v>
      </c>
      <c r="K40" s="211">
        <f t="shared" si="219"/>
        <v>3995.9038799999998</v>
      </c>
      <c r="L40" s="211">
        <f t="shared" si="219"/>
        <v>3995.9038799999998</v>
      </c>
      <c r="M40" s="211">
        <f t="shared" si="219"/>
        <v>100</v>
      </c>
      <c r="N40" s="211">
        <f t="shared" si="219"/>
        <v>4302.0131000000001</v>
      </c>
      <c r="O40" s="211">
        <f t="shared" si="219"/>
        <v>4302.0131000000001</v>
      </c>
      <c r="P40" s="211">
        <f t="shared" si="219"/>
        <v>100</v>
      </c>
      <c r="Q40" s="211">
        <f t="shared" ca="1" si="219"/>
        <v>4000</v>
      </c>
      <c r="R40" s="211">
        <f t="shared" ca="1" si="219"/>
        <v>0</v>
      </c>
      <c r="S40" s="211">
        <f t="shared" ca="1" si="219"/>
        <v>0</v>
      </c>
      <c r="T40" s="211">
        <f t="shared" si="219"/>
        <v>5000</v>
      </c>
      <c r="U40" s="211">
        <f t="shared" ca="1" si="219"/>
        <v>0</v>
      </c>
      <c r="V40" s="211">
        <f t="shared" ca="1" si="219"/>
        <v>0</v>
      </c>
      <c r="W40" s="211">
        <f t="shared" si="219"/>
        <v>5500</v>
      </c>
      <c r="X40" s="211">
        <f t="shared" ca="1" si="219"/>
        <v>0</v>
      </c>
      <c r="Y40" s="211">
        <f t="shared" ca="1" si="219"/>
        <v>0</v>
      </c>
      <c r="Z40" s="211">
        <f t="shared" si="219"/>
        <v>6000</v>
      </c>
      <c r="AA40" s="211">
        <f t="shared" ca="1" si="219"/>
        <v>0</v>
      </c>
      <c r="AB40" s="211">
        <f t="shared" ca="1" si="219"/>
        <v>0</v>
      </c>
      <c r="AC40" s="211">
        <f t="shared" si="219"/>
        <v>6000</v>
      </c>
      <c r="AD40" s="211">
        <f t="shared" ca="1" si="219"/>
        <v>0</v>
      </c>
      <c r="AE40" s="211">
        <f t="shared" ca="1" si="219"/>
        <v>0</v>
      </c>
      <c r="AF40" s="211">
        <f t="shared" si="219"/>
        <v>5500</v>
      </c>
      <c r="AG40" s="211">
        <f t="shared" ca="1" si="219"/>
        <v>0</v>
      </c>
      <c r="AH40" s="211">
        <f t="shared" ca="1" si="219"/>
        <v>0</v>
      </c>
      <c r="AI40" s="211">
        <f t="shared" si="219"/>
        <v>4500</v>
      </c>
      <c r="AJ40" s="211">
        <f t="shared" ca="1" si="219"/>
        <v>0</v>
      </c>
      <c r="AK40" s="211">
        <f t="shared" ca="1" si="219"/>
        <v>0</v>
      </c>
      <c r="AL40" s="211">
        <f t="shared" ca="1" si="219"/>
        <v>4000</v>
      </c>
      <c r="AM40" s="211">
        <f t="shared" ca="1" si="219"/>
        <v>0</v>
      </c>
      <c r="AN40" s="211">
        <f t="shared" ca="1" si="219"/>
        <v>0</v>
      </c>
      <c r="AO40" s="211">
        <f t="shared" si="219"/>
        <v>4563.6884799999998</v>
      </c>
      <c r="AP40" s="211">
        <f t="shared" ca="1" si="219"/>
        <v>0</v>
      </c>
      <c r="AQ40" s="211">
        <f t="shared" ca="1" si="219"/>
        <v>0</v>
      </c>
      <c r="AR40" s="438"/>
    </row>
    <row r="41" spans="1:44" ht="30" customHeight="1">
      <c r="A41" s="421"/>
      <c r="B41" s="422"/>
      <c r="C41" s="423"/>
      <c r="D41" s="122" t="s">
        <v>263</v>
      </c>
      <c r="E41" s="211" t="s">
        <v>361</v>
      </c>
      <c r="F41" s="211">
        <f t="shared" si="64"/>
        <v>0</v>
      </c>
      <c r="G41" s="303">
        <f t="shared" si="12"/>
        <v>0</v>
      </c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439"/>
    </row>
    <row r="42" spans="1:44" s="102" customFormat="1" ht="15.75">
      <c r="A42" s="424" t="s">
        <v>326</v>
      </c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6"/>
    </row>
    <row r="43" spans="1:44" ht="23.25" customHeight="1">
      <c r="A43" s="369" t="s">
        <v>1</v>
      </c>
      <c r="B43" s="370" t="s">
        <v>347</v>
      </c>
      <c r="C43" s="358" t="s">
        <v>412</v>
      </c>
      <c r="D43" s="188" t="s">
        <v>41</v>
      </c>
      <c r="E43" s="189">
        <f>H43+K43+N43+Q43+T43+W43+Z43+AC43+AF43+AI43+AL43+AO43</f>
        <v>9358.9459999999999</v>
      </c>
      <c r="F43" s="189">
        <f>I43+L43+O43+R43+U43+X43+AA43+AD43+AG43+AJ43+AM43+AP43</f>
        <v>0</v>
      </c>
      <c r="G43" s="190">
        <f>IF(F43,F43/E43*100,0)</f>
        <v>0</v>
      </c>
      <c r="H43" s="189">
        <f>SUM(H44:H47)</f>
        <v>0</v>
      </c>
      <c r="I43" s="189">
        <f>SUM(I44:I47)</f>
        <v>0</v>
      </c>
      <c r="J43" s="190">
        <f>IF(I43,I43/H43*100,0)</f>
        <v>0</v>
      </c>
      <c r="K43" s="189">
        <f t="shared" ref="K43:L43" si="220">SUM(K44:K47)</f>
        <v>0</v>
      </c>
      <c r="L43" s="189">
        <f t="shared" si="220"/>
        <v>0</v>
      </c>
      <c r="M43" s="190">
        <f t="shared" ref="M43:M47" si="221">IF(L43,L43/K43*100,0)</f>
        <v>0</v>
      </c>
      <c r="N43" s="189">
        <f t="shared" ref="N43:O43" si="222">SUM(N44:N47)</f>
        <v>0</v>
      </c>
      <c r="O43" s="189">
        <f t="shared" si="222"/>
        <v>0</v>
      </c>
      <c r="P43" s="190">
        <f t="shared" ref="P43:P47" si="223">IF(O43,O43/N43*100,0)</f>
        <v>0</v>
      </c>
      <c r="Q43" s="189">
        <f t="shared" ref="Q43:R43" si="224">SUM(Q44:Q47)</f>
        <v>0</v>
      </c>
      <c r="R43" s="189">
        <f t="shared" si="224"/>
        <v>0</v>
      </c>
      <c r="S43" s="190">
        <f t="shared" ref="S43:S47" si="225">IF(R43,R43/Q43*100,0)</f>
        <v>0</v>
      </c>
      <c r="T43" s="189">
        <f t="shared" ref="T43:U43" si="226">SUM(T44:T47)</f>
        <v>0</v>
      </c>
      <c r="U43" s="189">
        <f t="shared" si="226"/>
        <v>0</v>
      </c>
      <c r="V43" s="190">
        <f t="shared" ref="V43:V47" si="227">IF(U43,U43/T43*100,0)</f>
        <v>0</v>
      </c>
      <c r="W43" s="189">
        <f t="shared" ref="W43:X43" si="228">SUM(W44:W47)</f>
        <v>0</v>
      </c>
      <c r="X43" s="189">
        <f t="shared" si="228"/>
        <v>0</v>
      </c>
      <c r="Y43" s="190">
        <f t="shared" ref="Y43:Y47" si="229">IF(X43,X43/W43*100,0)</f>
        <v>0</v>
      </c>
      <c r="Z43" s="189">
        <f t="shared" ref="Z43:AA43" si="230">SUM(Z44:Z47)</f>
        <v>0</v>
      </c>
      <c r="AA43" s="189">
        <f t="shared" si="230"/>
        <v>0</v>
      </c>
      <c r="AB43" s="190">
        <f t="shared" ref="AB43:AB47" si="231">IF(AA43,AA43/Z43*100,0)</f>
        <v>0</v>
      </c>
      <c r="AC43" s="189">
        <f t="shared" ref="AC43:AD43" si="232">SUM(AC44:AC47)</f>
        <v>0</v>
      </c>
      <c r="AD43" s="189">
        <f t="shared" si="232"/>
        <v>0</v>
      </c>
      <c r="AE43" s="190">
        <f t="shared" ref="AE43:AE47" si="233">IF(AD43,AD43/AC43*100,0)</f>
        <v>0</v>
      </c>
      <c r="AF43" s="189">
        <f t="shared" ref="AF43:AG43" si="234">SUM(AF44:AF47)</f>
        <v>0</v>
      </c>
      <c r="AG43" s="189">
        <f t="shared" si="234"/>
        <v>0</v>
      </c>
      <c r="AH43" s="190">
        <f t="shared" ref="AH43:AH47" si="235">IF(AG43,AG43/AF43*100,0)</f>
        <v>0</v>
      </c>
      <c r="AI43" s="189">
        <f t="shared" ref="AI43:AJ43" si="236">SUM(AI44:AI47)</f>
        <v>9358.9459999999999</v>
      </c>
      <c r="AJ43" s="189">
        <f t="shared" si="236"/>
        <v>0</v>
      </c>
      <c r="AK43" s="190">
        <f t="shared" ref="AK43:AK47" si="237">IF(AJ43,AJ43/AI43*100,0)</f>
        <v>0</v>
      </c>
      <c r="AL43" s="189">
        <f t="shared" ref="AL43:AM43" si="238">SUM(AL44:AL47)</f>
        <v>0</v>
      </c>
      <c r="AM43" s="189">
        <f t="shared" si="238"/>
        <v>0</v>
      </c>
      <c r="AN43" s="190">
        <f t="shared" ref="AN43:AN47" si="239">IF(AM43,AM43/AL43*100,0)</f>
        <v>0</v>
      </c>
      <c r="AO43" s="189">
        <f t="shared" ref="AO43:AP43" si="240">SUM(AO44:AO47)</f>
        <v>0</v>
      </c>
      <c r="AP43" s="189">
        <f t="shared" si="240"/>
        <v>0</v>
      </c>
      <c r="AQ43" s="190">
        <f t="shared" ref="AQ43:AQ47" si="241">IF(AP43,AP43/AO43*100,0)</f>
        <v>0</v>
      </c>
      <c r="AR43" s="386"/>
    </row>
    <row r="44" spans="1:44" ht="32.1" customHeight="1">
      <c r="A44" s="369"/>
      <c r="B44" s="357"/>
      <c r="C44" s="358"/>
      <c r="D44" s="196" t="s">
        <v>37</v>
      </c>
      <c r="E44" s="182">
        <f t="shared" ref="E44:F117" si="242">H44+K44+N44+Q44+T44+W44+Z44+AC44+AF44+AI44+AL44+AO44</f>
        <v>0</v>
      </c>
      <c r="F44" s="182">
        <f t="shared" si="242"/>
        <v>0</v>
      </c>
      <c r="G44" s="191">
        <f t="shared" ref="G44:G117" si="243">IF(F44,F44/E44*100,0)</f>
        <v>0</v>
      </c>
      <c r="H44" s="182">
        <f>H49</f>
        <v>0</v>
      </c>
      <c r="I44" s="182">
        <f>I49</f>
        <v>0</v>
      </c>
      <c r="J44" s="191">
        <f t="shared" ref="J44:J108" si="244">IF(I44,I44/H44*100,0)</f>
        <v>0</v>
      </c>
      <c r="K44" s="182">
        <f t="shared" ref="K44:L44" si="245">K49</f>
        <v>0</v>
      </c>
      <c r="L44" s="182">
        <f t="shared" si="245"/>
        <v>0</v>
      </c>
      <c r="M44" s="191">
        <f t="shared" si="221"/>
        <v>0</v>
      </c>
      <c r="N44" s="182">
        <f t="shared" ref="N44:O44" si="246">N49</f>
        <v>0</v>
      </c>
      <c r="O44" s="182">
        <f t="shared" si="246"/>
        <v>0</v>
      </c>
      <c r="P44" s="191">
        <f t="shared" si="223"/>
        <v>0</v>
      </c>
      <c r="Q44" s="182">
        <f t="shared" ref="Q44:R44" si="247">Q49</f>
        <v>0</v>
      </c>
      <c r="R44" s="182">
        <f t="shared" si="247"/>
        <v>0</v>
      </c>
      <c r="S44" s="191">
        <f t="shared" si="225"/>
        <v>0</v>
      </c>
      <c r="T44" s="182">
        <f t="shared" ref="T44:U44" si="248">T49</f>
        <v>0</v>
      </c>
      <c r="U44" s="182">
        <f t="shared" si="248"/>
        <v>0</v>
      </c>
      <c r="V44" s="191">
        <f t="shared" si="227"/>
        <v>0</v>
      </c>
      <c r="W44" s="182">
        <f t="shared" ref="W44:X44" si="249">W49</f>
        <v>0</v>
      </c>
      <c r="X44" s="182">
        <f t="shared" si="249"/>
        <v>0</v>
      </c>
      <c r="Y44" s="191">
        <f t="shared" si="229"/>
        <v>0</v>
      </c>
      <c r="Z44" s="182">
        <f t="shared" ref="Z44:AA44" si="250">Z49</f>
        <v>0</v>
      </c>
      <c r="AA44" s="182">
        <f t="shared" si="250"/>
        <v>0</v>
      </c>
      <c r="AB44" s="191">
        <f t="shared" si="231"/>
        <v>0</v>
      </c>
      <c r="AC44" s="182">
        <f t="shared" ref="AC44:AD44" si="251">AC49</f>
        <v>0</v>
      </c>
      <c r="AD44" s="182">
        <f t="shared" si="251"/>
        <v>0</v>
      </c>
      <c r="AE44" s="191">
        <f t="shared" si="233"/>
        <v>0</v>
      </c>
      <c r="AF44" s="182">
        <f t="shared" ref="AF44:AG44" si="252">AF49</f>
        <v>0</v>
      </c>
      <c r="AG44" s="182">
        <f t="shared" si="252"/>
        <v>0</v>
      </c>
      <c r="AH44" s="191">
        <f t="shared" si="235"/>
        <v>0</v>
      </c>
      <c r="AI44" s="182">
        <f t="shared" ref="AI44:AJ44" si="253">AI49</f>
        <v>0</v>
      </c>
      <c r="AJ44" s="182">
        <f t="shared" si="253"/>
        <v>0</v>
      </c>
      <c r="AK44" s="191">
        <f t="shared" si="237"/>
        <v>0</v>
      </c>
      <c r="AL44" s="182">
        <f t="shared" ref="AL44:AM44" si="254">AL49</f>
        <v>0</v>
      </c>
      <c r="AM44" s="182">
        <f t="shared" si="254"/>
        <v>0</v>
      </c>
      <c r="AN44" s="191">
        <f t="shared" si="239"/>
        <v>0</v>
      </c>
      <c r="AO44" s="182">
        <f t="shared" ref="AO44:AP44" si="255">AO49</f>
        <v>0</v>
      </c>
      <c r="AP44" s="182">
        <f t="shared" si="255"/>
        <v>0</v>
      </c>
      <c r="AQ44" s="191">
        <f t="shared" si="241"/>
        <v>0</v>
      </c>
      <c r="AR44" s="387"/>
    </row>
    <row r="45" spans="1:44" ht="51" customHeight="1">
      <c r="A45" s="369"/>
      <c r="B45" s="357"/>
      <c r="C45" s="358"/>
      <c r="D45" s="196" t="s">
        <v>2</v>
      </c>
      <c r="E45" s="182">
        <f t="shared" si="242"/>
        <v>0</v>
      </c>
      <c r="F45" s="182">
        <f t="shared" si="242"/>
        <v>0</v>
      </c>
      <c r="G45" s="191">
        <f t="shared" si="243"/>
        <v>0</v>
      </c>
      <c r="H45" s="182">
        <f t="shared" ref="H45:I47" si="256">H50</f>
        <v>0</v>
      </c>
      <c r="I45" s="182">
        <f t="shared" si="256"/>
        <v>0</v>
      </c>
      <c r="J45" s="191">
        <f t="shared" si="244"/>
        <v>0</v>
      </c>
      <c r="K45" s="182">
        <f t="shared" ref="K45:L45" si="257">K50</f>
        <v>0</v>
      </c>
      <c r="L45" s="182">
        <f t="shared" si="257"/>
        <v>0</v>
      </c>
      <c r="M45" s="191">
        <f t="shared" si="221"/>
        <v>0</v>
      </c>
      <c r="N45" s="182">
        <f t="shared" ref="N45:O45" si="258">N50</f>
        <v>0</v>
      </c>
      <c r="O45" s="182">
        <f t="shared" si="258"/>
        <v>0</v>
      </c>
      <c r="P45" s="191">
        <f t="shared" si="223"/>
        <v>0</v>
      </c>
      <c r="Q45" s="182">
        <f t="shared" ref="Q45:R45" si="259">Q50</f>
        <v>0</v>
      </c>
      <c r="R45" s="182">
        <f t="shared" si="259"/>
        <v>0</v>
      </c>
      <c r="S45" s="191">
        <f t="shared" si="225"/>
        <v>0</v>
      </c>
      <c r="T45" s="182">
        <f t="shared" ref="T45:U45" si="260">T50</f>
        <v>0</v>
      </c>
      <c r="U45" s="182">
        <f t="shared" si="260"/>
        <v>0</v>
      </c>
      <c r="V45" s="191">
        <f t="shared" si="227"/>
        <v>0</v>
      </c>
      <c r="W45" s="182">
        <f t="shared" ref="W45:X45" si="261">W50</f>
        <v>0</v>
      </c>
      <c r="X45" s="182">
        <f t="shared" si="261"/>
        <v>0</v>
      </c>
      <c r="Y45" s="191">
        <f t="shared" si="229"/>
        <v>0</v>
      </c>
      <c r="Z45" s="182">
        <f t="shared" ref="Z45:AA45" si="262">Z50</f>
        <v>0</v>
      </c>
      <c r="AA45" s="182">
        <f t="shared" si="262"/>
        <v>0</v>
      </c>
      <c r="AB45" s="191">
        <f t="shared" si="231"/>
        <v>0</v>
      </c>
      <c r="AC45" s="182">
        <f t="shared" ref="AC45:AD45" si="263">AC50</f>
        <v>0</v>
      </c>
      <c r="AD45" s="182">
        <f t="shared" si="263"/>
        <v>0</v>
      </c>
      <c r="AE45" s="191">
        <f t="shared" si="233"/>
        <v>0</v>
      </c>
      <c r="AF45" s="182">
        <f t="shared" ref="AF45:AG45" si="264">AF50</f>
        <v>0</v>
      </c>
      <c r="AG45" s="182">
        <f t="shared" si="264"/>
        <v>0</v>
      </c>
      <c r="AH45" s="191">
        <f t="shared" si="235"/>
        <v>0</v>
      </c>
      <c r="AI45" s="182">
        <f t="shared" ref="AI45:AJ45" si="265">AI50</f>
        <v>0</v>
      </c>
      <c r="AJ45" s="182">
        <f t="shared" si="265"/>
        <v>0</v>
      </c>
      <c r="AK45" s="191">
        <f t="shared" si="237"/>
        <v>0</v>
      </c>
      <c r="AL45" s="182">
        <f t="shared" ref="AL45:AM45" si="266">AL50</f>
        <v>0</v>
      </c>
      <c r="AM45" s="182">
        <f t="shared" si="266"/>
        <v>0</v>
      </c>
      <c r="AN45" s="191">
        <f t="shared" si="239"/>
        <v>0</v>
      </c>
      <c r="AO45" s="182">
        <f t="shared" ref="AO45:AP45" si="267">AO50</f>
        <v>0</v>
      </c>
      <c r="AP45" s="182">
        <f t="shared" si="267"/>
        <v>0</v>
      </c>
      <c r="AQ45" s="191">
        <f t="shared" si="241"/>
        <v>0</v>
      </c>
      <c r="AR45" s="387"/>
    </row>
    <row r="46" spans="1:44" ht="21.75" customHeight="1">
      <c r="A46" s="369"/>
      <c r="B46" s="357"/>
      <c r="C46" s="358"/>
      <c r="D46" s="197" t="s">
        <v>43</v>
      </c>
      <c r="E46" s="182">
        <f t="shared" si="242"/>
        <v>9358.9459999999999</v>
      </c>
      <c r="F46" s="182">
        <f t="shared" si="242"/>
        <v>0</v>
      </c>
      <c r="G46" s="191">
        <f t="shared" si="243"/>
        <v>0</v>
      </c>
      <c r="H46" s="182">
        <f t="shared" si="256"/>
        <v>0</v>
      </c>
      <c r="I46" s="182">
        <f t="shared" si="256"/>
        <v>0</v>
      </c>
      <c r="J46" s="191">
        <f t="shared" si="244"/>
        <v>0</v>
      </c>
      <c r="K46" s="182">
        <f t="shared" ref="K46:L46" si="268">K51</f>
        <v>0</v>
      </c>
      <c r="L46" s="182">
        <f t="shared" si="268"/>
        <v>0</v>
      </c>
      <c r="M46" s="191">
        <f t="shared" si="221"/>
        <v>0</v>
      </c>
      <c r="N46" s="182">
        <f t="shared" ref="N46:O46" si="269">N51</f>
        <v>0</v>
      </c>
      <c r="O46" s="182">
        <f t="shared" si="269"/>
        <v>0</v>
      </c>
      <c r="P46" s="191">
        <f t="shared" si="223"/>
        <v>0</v>
      </c>
      <c r="Q46" s="182">
        <f t="shared" ref="Q46:R46" si="270">Q51</f>
        <v>0</v>
      </c>
      <c r="R46" s="182">
        <f t="shared" si="270"/>
        <v>0</v>
      </c>
      <c r="S46" s="191">
        <f t="shared" si="225"/>
        <v>0</v>
      </c>
      <c r="T46" s="182">
        <f t="shared" ref="T46:U46" si="271">T51</f>
        <v>0</v>
      </c>
      <c r="U46" s="182">
        <f t="shared" si="271"/>
        <v>0</v>
      </c>
      <c r="V46" s="191">
        <f t="shared" si="227"/>
        <v>0</v>
      </c>
      <c r="W46" s="182">
        <f t="shared" ref="W46:X46" si="272">W51</f>
        <v>0</v>
      </c>
      <c r="X46" s="182">
        <f t="shared" si="272"/>
        <v>0</v>
      </c>
      <c r="Y46" s="191">
        <f t="shared" si="229"/>
        <v>0</v>
      </c>
      <c r="Z46" s="182">
        <f t="shared" ref="Z46:AA46" si="273">Z51</f>
        <v>0</v>
      </c>
      <c r="AA46" s="182">
        <f t="shared" si="273"/>
        <v>0</v>
      </c>
      <c r="AB46" s="191">
        <f t="shared" si="231"/>
        <v>0</v>
      </c>
      <c r="AC46" s="182">
        <f t="shared" ref="AC46:AD46" si="274">AC51</f>
        <v>0</v>
      </c>
      <c r="AD46" s="182">
        <f t="shared" si="274"/>
        <v>0</v>
      </c>
      <c r="AE46" s="191">
        <f t="shared" si="233"/>
        <v>0</v>
      </c>
      <c r="AF46" s="182">
        <f t="shared" ref="AF46:AG46" si="275">AF51</f>
        <v>0</v>
      </c>
      <c r="AG46" s="182">
        <f t="shared" si="275"/>
        <v>0</v>
      </c>
      <c r="AH46" s="191">
        <f t="shared" si="235"/>
        <v>0</v>
      </c>
      <c r="AI46" s="182">
        <f t="shared" ref="AI46:AJ46" si="276">AI51</f>
        <v>9358.9459999999999</v>
      </c>
      <c r="AJ46" s="182">
        <f t="shared" si="276"/>
        <v>0</v>
      </c>
      <c r="AK46" s="191">
        <f t="shared" si="237"/>
        <v>0</v>
      </c>
      <c r="AL46" s="182">
        <f t="shared" ref="AL46:AM46" si="277">AL51</f>
        <v>0</v>
      </c>
      <c r="AM46" s="182">
        <f t="shared" si="277"/>
        <v>0</v>
      </c>
      <c r="AN46" s="191">
        <f t="shared" si="239"/>
        <v>0</v>
      </c>
      <c r="AO46" s="182">
        <f t="shared" ref="AO46:AP46" si="278">AO51</f>
        <v>0</v>
      </c>
      <c r="AP46" s="182">
        <f t="shared" si="278"/>
        <v>0</v>
      </c>
      <c r="AQ46" s="191">
        <f t="shared" si="241"/>
        <v>0</v>
      </c>
      <c r="AR46" s="387"/>
    </row>
    <row r="47" spans="1:44" ht="35.1" customHeight="1">
      <c r="A47" s="463"/>
      <c r="B47" s="390"/>
      <c r="C47" s="435"/>
      <c r="D47" s="198" t="s">
        <v>263</v>
      </c>
      <c r="E47" s="192">
        <f t="shared" si="242"/>
        <v>0</v>
      </c>
      <c r="F47" s="192">
        <f t="shared" si="242"/>
        <v>0</v>
      </c>
      <c r="G47" s="193">
        <f t="shared" si="243"/>
        <v>0</v>
      </c>
      <c r="H47" s="182">
        <f t="shared" si="256"/>
        <v>0</v>
      </c>
      <c r="I47" s="182">
        <f t="shared" si="256"/>
        <v>0</v>
      </c>
      <c r="J47" s="191">
        <f t="shared" si="244"/>
        <v>0</v>
      </c>
      <c r="K47" s="182">
        <f t="shared" ref="K47:L47" si="279">K52</f>
        <v>0</v>
      </c>
      <c r="L47" s="182">
        <f t="shared" si="279"/>
        <v>0</v>
      </c>
      <c r="M47" s="191">
        <f t="shared" si="221"/>
        <v>0</v>
      </c>
      <c r="N47" s="182">
        <f t="shared" ref="N47:O47" si="280">N52</f>
        <v>0</v>
      </c>
      <c r="O47" s="182">
        <f t="shared" si="280"/>
        <v>0</v>
      </c>
      <c r="P47" s="191">
        <f t="shared" si="223"/>
        <v>0</v>
      </c>
      <c r="Q47" s="182">
        <f t="shared" ref="Q47:R47" si="281">Q52</f>
        <v>0</v>
      </c>
      <c r="R47" s="182">
        <f t="shared" si="281"/>
        <v>0</v>
      </c>
      <c r="S47" s="191">
        <f t="shared" si="225"/>
        <v>0</v>
      </c>
      <c r="T47" s="182">
        <f t="shared" ref="T47:U47" si="282">T52</f>
        <v>0</v>
      </c>
      <c r="U47" s="182">
        <f t="shared" si="282"/>
        <v>0</v>
      </c>
      <c r="V47" s="191">
        <f t="shared" si="227"/>
        <v>0</v>
      </c>
      <c r="W47" s="182">
        <f t="shared" ref="W47:X47" si="283">W52</f>
        <v>0</v>
      </c>
      <c r="X47" s="182">
        <f t="shared" si="283"/>
        <v>0</v>
      </c>
      <c r="Y47" s="191">
        <f t="shared" si="229"/>
        <v>0</v>
      </c>
      <c r="Z47" s="182">
        <f t="shared" ref="Z47:AA47" si="284">Z52</f>
        <v>0</v>
      </c>
      <c r="AA47" s="182">
        <f t="shared" si="284"/>
        <v>0</v>
      </c>
      <c r="AB47" s="191">
        <f t="shared" si="231"/>
        <v>0</v>
      </c>
      <c r="AC47" s="182">
        <f t="shared" ref="AC47:AD47" si="285">AC52</f>
        <v>0</v>
      </c>
      <c r="AD47" s="182">
        <f t="shared" si="285"/>
        <v>0</v>
      </c>
      <c r="AE47" s="191">
        <f t="shared" si="233"/>
        <v>0</v>
      </c>
      <c r="AF47" s="182">
        <f t="shared" ref="AF47:AG47" si="286">AF52</f>
        <v>0</v>
      </c>
      <c r="AG47" s="182">
        <f t="shared" si="286"/>
        <v>0</v>
      </c>
      <c r="AH47" s="191">
        <f t="shared" si="235"/>
        <v>0</v>
      </c>
      <c r="AI47" s="182">
        <f t="shared" ref="AI47:AJ47" si="287">AI52</f>
        <v>0</v>
      </c>
      <c r="AJ47" s="182">
        <f t="shared" si="287"/>
        <v>0</v>
      </c>
      <c r="AK47" s="191">
        <f t="shared" si="237"/>
        <v>0</v>
      </c>
      <c r="AL47" s="182">
        <f t="shared" ref="AL47:AM47" si="288">AL52</f>
        <v>0</v>
      </c>
      <c r="AM47" s="182">
        <f t="shared" si="288"/>
        <v>0</v>
      </c>
      <c r="AN47" s="191">
        <f t="shared" si="239"/>
        <v>0</v>
      </c>
      <c r="AO47" s="182">
        <f t="shared" ref="AO47:AP47" si="289">AO52</f>
        <v>0</v>
      </c>
      <c r="AP47" s="182">
        <f t="shared" si="289"/>
        <v>0</v>
      </c>
      <c r="AQ47" s="191">
        <f t="shared" si="241"/>
        <v>0</v>
      </c>
      <c r="AR47" s="387"/>
    </row>
    <row r="48" spans="1:44" ht="23.25" customHeight="1">
      <c r="A48" s="356" t="s">
        <v>363</v>
      </c>
      <c r="B48" s="357" t="s">
        <v>411</v>
      </c>
      <c r="C48" s="358" t="s">
        <v>412</v>
      </c>
      <c r="D48" s="188" t="s">
        <v>41</v>
      </c>
      <c r="E48" s="189">
        <f>H48+K48+N48+Q48+T48+W48+Z48+AC48+AF48+AI48+AL48+AO48</f>
        <v>9358.9459999999999</v>
      </c>
      <c r="F48" s="189">
        <f>I48+L48+O48+R48+U48+X48+AA48+AD48+AG48+AJ48+AM48+AP48</f>
        <v>0</v>
      </c>
      <c r="G48" s="190">
        <f>IF(F48,F48/E48*100,0)</f>
        <v>0</v>
      </c>
      <c r="H48" s="189">
        <f>SUM(H49:H52)</f>
        <v>0</v>
      </c>
      <c r="I48" s="189">
        <f>SUM(I49:I52)</f>
        <v>0</v>
      </c>
      <c r="J48" s="190">
        <f>IF(I48,I48/H48*100,0)</f>
        <v>0</v>
      </c>
      <c r="K48" s="189">
        <f t="shared" ref="K48:L48" si="290">SUM(K49:K52)</f>
        <v>0</v>
      </c>
      <c r="L48" s="189">
        <f t="shared" si="290"/>
        <v>0</v>
      </c>
      <c r="M48" s="190">
        <f t="shared" ref="M48:M107" si="291">IF(L48,L48/K48*100,0)</f>
        <v>0</v>
      </c>
      <c r="N48" s="189">
        <f t="shared" ref="N48:O48" si="292">SUM(N49:N52)</f>
        <v>0</v>
      </c>
      <c r="O48" s="189">
        <f t="shared" si="292"/>
        <v>0</v>
      </c>
      <c r="P48" s="190">
        <f t="shared" ref="P48:P107" si="293">IF(O48,O48/N48*100,0)</f>
        <v>0</v>
      </c>
      <c r="Q48" s="189">
        <f t="shared" ref="Q48:R48" si="294">SUM(Q49:Q52)</f>
        <v>0</v>
      </c>
      <c r="R48" s="189">
        <f t="shared" si="294"/>
        <v>0</v>
      </c>
      <c r="S48" s="190">
        <f t="shared" ref="S48:S107" si="295">IF(R48,R48/Q48*100,0)</f>
        <v>0</v>
      </c>
      <c r="T48" s="189">
        <f t="shared" ref="T48:U48" si="296">SUM(T49:T52)</f>
        <v>0</v>
      </c>
      <c r="U48" s="189">
        <f t="shared" si="296"/>
        <v>0</v>
      </c>
      <c r="V48" s="190">
        <f t="shared" ref="V48:V107" si="297">IF(U48,U48/T48*100,0)</f>
        <v>0</v>
      </c>
      <c r="W48" s="189">
        <f t="shared" ref="W48:X48" si="298">SUM(W49:W52)</f>
        <v>0</v>
      </c>
      <c r="X48" s="189">
        <f t="shared" si="298"/>
        <v>0</v>
      </c>
      <c r="Y48" s="190">
        <f t="shared" ref="Y48:Y107" si="299">IF(X48,X48/W48*100,0)</f>
        <v>0</v>
      </c>
      <c r="Z48" s="189">
        <f t="shared" ref="Z48:AA48" si="300">SUM(Z49:Z52)</f>
        <v>0</v>
      </c>
      <c r="AA48" s="189">
        <f t="shared" si="300"/>
        <v>0</v>
      </c>
      <c r="AB48" s="190">
        <f t="shared" ref="AB48:AB107" si="301">IF(AA48,AA48/Z48*100,0)</f>
        <v>0</v>
      </c>
      <c r="AC48" s="189">
        <f t="shared" ref="AC48:AD48" si="302">SUM(AC49:AC52)</f>
        <v>0</v>
      </c>
      <c r="AD48" s="189">
        <f t="shared" si="302"/>
        <v>0</v>
      </c>
      <c r="AE48" s="190">
        <f t="shared" ref="AE48:AE107" si="303">IF(AD48,AD48/AC48*100,0)</f>
        <v>0</v>
      </c>
      <c r="AF48" s="189">
        <f t="shared" ref="AF48:AG48" si="304">SUM(AF49:AF52)</f>
        <v>0</v>
      </c>
      <c r="AG48" s="189">
        <f t="shared" si="304"/>
        <v>0</v>
      </c>
      <c r="AH48" s="190">
        <f t="shared" ref="AH48:AH107" si="305">IF(AG48,AG48/AF48*100,0)</f>
        <v>0</v>
      </c>
      <c r="AI48" s="189">
        <f t="shared" ref="AI48:AJ48" si="306">SUM(AI49:AI52)</f>
        <v>9358.9459999999999</v>
      </c>
      <c r="AJ48" s="189">
        <f t="shared" si="306"/>
        <v>0</v>
      </c>
      <c r="AK48" s="190">
        <f t="shared" ref="AK48:AK107" si="307">IF(AJ48,AJ48/AI48*100,0)</f>
        <v>0</v>
      </c>
      <c r="AL48" s="189">
        <f t="shared" ref="AL48:AM48" si="308">SUM(AL49:AL52)</f>
        <v>0</v>
      </c>
      <c r="AM48" s="189">
        <f t="shared" si="308"/>
        <v>0</v>
      </c>
      <c r="AN48" s="190">
        <f t="shared" ref="AN48:AN107" si="309">IF(AM48,AM48/AL48*100,0)</f>
        <v>0</v>
      </c>
      <c r="AO48" s="189">
        <f t="shared" ref="AO48:AP48" si="310">SUM(AO49:AO52)</f>
        <v>0</v>
      </c>
      <c r="AP48" s="189">
        <f t="shared" si="310"/>
        <v>0</v>
      </c>
      <c r="AQ48" s="190">
        <f t="shared" ref="AQ48:AQ107" si="311">IF(AP48,AP48/AO48*100,0)</f>
        <v>0</v>
      </c>
      <c r="AR48" s="386"/>
    </row>
    <row r="49" spans="1:44" ht="32.1" customHeight="1">
      <c r="A49" s="356"/>
      <c r="B49" s="357"/>
      <c r="C49" s="358"/>
      <c r="D49" s="196" t="s">
        <v>37</v>
      </c>
      <c r="E49" s="182">
        <f t="shared" ref="E49:E107" si="312">H49+K49+N49+Q49+T49+W49+Z49+AC49+AF49+AI49+AL49+AO49</f>
        <v>0</v>
      </c>
      <c r="F49" s="182">
        <f t="shared" ref="F49:F107" si="313">I49+L49+O49+R49+U49+X49+AA49+AD49+AG49+AJ49+AM49+AP49</f>
        <v>0</v>
      </c>
      <c r="G49" s="191">
        <f t="shared" ref="G49:G107" si="314">IF(F49,F49/E49*100,0)</f>
        <v>0</v>
      </c>
      <c r="H49" s="182"/>
      <c r="I49" s="182"/>
      <c r="J49" s="191">
        <f t="shared" ref="J49:J107" si="315">IF(I49,I49/H49*100,0)</f>
        <v>0</v>
      </c>
      <c r="K49" s="182"/>
      <c r="L49" s="182"/>
      <c r="M49" s="191">
        <f t="shared" si="291"/>
        <v>0</v>
      </c>
      <c r="N49" s="182"/>
      <c r="O49" s="182"/>
      <c r="P49" s="191">
        <f t="shared" si="293"/>
        <v>0</v>
      </c>
      <c r="Q49" s="182"/>
      <c r="R49" s="182"/>
      <c r="S49" s="191">
        <f t="shared" si="295"/>
        <v>0</v>
      </c>
      <c r="T49" s="182"/>
      <c r="U49" s="182"/>
      <c r="V49" s="191">
        <f t="shared" si="297"/>
        <v>0</v>
      </c>
      <c r="W49" s="182"/>
      <c r="X49" s="182"/>
      <c r="Y49" s="191">
        <f t="shared" si="299"/>
        <v>0</v>
      </c>
      <c r="Z49" s="182"/>
      <c r="AA49" s="182"/>
      <c r="AB49" s="191">
        <f t="shared" si="301"/>
        <v>0</v>
      </c>
      <c r="AC49" s="182"/>
      <c r="AD49" s="182"/>
      <c r="AE49" s="191">
        <f t="shared" si="303"/>
        <v>0</v>
      </c>
      <c r="AF49" s="182"/>
      <c r="AG49" s="182"/>
      <c r="AH49" s="191">
        <f t="shared" si="305"/>
        <v>0</v>
      </c>
      <c r="AI49" s="182"/>
      <c r="AJ49" s="182"/>
      <c r="AK49" s="191">
        <f t="shared" si="307"/>
        <v>0</v>
      </c>
      <c r="AL49" s="182"/>
      <c r="AM49" s="182"/>
      <c r="AN49" s="191">
        <f t="shared" si="309"/>
        <v>0</v>
      </c>
      <c r="AO49" s="182"/>
      <c r="AP49" s="182"/>
      <c r="AQ49" s="191">
        <f t="shared" si="311"/>
        <v>0</v>
      </c>
      <c r="AR49" s="387"/>
    </row>
    <row r="50" spans="1:44" ht="51" customHeight="1">
      <c r="A50" s="356"/>
      <c r="B50" s="357"/>
      <c r="C50" s="358"/>
      <c r="D50" s="196" t="s">
        <v>2</v>
      </c>
      <c r="E50" s="182">
        <f t="shared" si="312"/>
        <v>0</v>
      </c>
      <c r="F50" s="182">
        <f t="shared" si="313"/>
        <v>0</v>
      </c>
      <c r="G50" s="191">
        <f t="shared" si="314"/>
        <v>0</v>
      </c>
      <c r="H50" s="182"/>
      <c r="I50" s="182"/>
      <c r="J50" s="191">
        <f t="shared" si="315"/>
        <v>0</v>
      </c>
      <c r="K50" s="182"/>
      <c r="L50" s="182"/>
      <c r="M50" s="191">
        <f t="shared" si="291"/>
        <v>0</v>
      </c>
      <c r="N50" s="182"/>
      <c r="O50" s="182"/>
      <c r="P50" s="191">
        <f t="shared" si="293"/>
        <v>0</v>
      </c>
      <c r="Q50" s="182"/>
      <c r="R50" s="182"/>
      <c r="S50" s="191">
        <f t="shared" si="295"/>
        <v>0</v>
      </c>
      <c r="T50" s="182"/>
      <c r="U50" s="182"/>
      <c r="V50" s="191">
        <f t="shared" si="297"/>
        <v>0</v>
      </c>
      <c r="W50" s="182"/>
      <c r="X50" s="182"/>
      <c r="Y50" s="191">
        <f t="shared" si="299"/>
        <v>0</v>
      </c>
      <c r="Z50" s="182"/>
      <c r="AA50" s="182"/>
      <c r="AB50" s="191">
        <f t="shared" si="301"/>
        <v>0</v>
      </c>
      <c r="AC50" s="182"/>
      <c r="AD50" s="182"/>
      <c r="AE50" s="191">
        <f t="shared" si="303"/>
        <v>0</v>
      </c>
      <c r="AF50" s="182"/>
      <c r="AG50" s="182"/>
      <c r="AH50" s="191">
        <f t="shared" si="305"/>
        <v>0</v>
      </c>
      <c r="AI50" s="182"/>
      <c r="AJ50" s="182"/>
      <c r="AK50" s="191">
        <f t="shared" si="307"/>
        <v>0</v>
      </c>
      <c r="AL50" s="182"/>
      <c r="AM50" s="182"/>
      <c r="AN50" s="191">
        <f t="shared" si="309"/>
        <v>0</v>
      </c>
      <c r="AO50" s="182"/>
      <c r="AP50" s="182"/>
      <c r="AQ50" s="191">
        <f t="shared" si="311"/>
        <v>0</v>
      </c>
      <c r="AR50" s="387"/>
    </row>
    <row r="51" spans="1:44" ht="21.75" customHeight="1">
      <c r="A51" s="356"/>
      <c r="B51" s="357"/>
      <c r="C51" s="358"/>
      <c r="D51" s="197" t="s">
        <v>43</v>
      </c>
      <c r="E51" s="182">
        <f t="shared" si="312"/>
        <v>9358.9459999999999</v>
      </c>
      <c r="F51" s="182">
        <f t="shared" si="313"/>
        <v>0</v>
      </c>
      <c r="G51" s="191">
        <f t="shared" si="314"/>
        <v>0</v>
      </c>
      <c r="H51" s="182"/>
      <c r="I51" s="182"/>
      <c r="J51" s="191">
        <f t="shared" si="315"/>
        <v>0</v>
      </c>
      <c r="K51" s="182"/>
      <c r="L51" s="182"/>
      <c r="M51" s="191">
        <f t="shared" si="291"/>
        <v>0</v>
      </c>
      <c r="N51" s="182"/>
      <c r="O51" s="182"/>
      <c r="P51" s="191">
        <f t="shared" si="293"/>
        <v>0</v>
      </c>
      <c r="Q51" s="182"/>
      <c r="R51" s="182"/>
      <c r="S51" s="191">
        <f t="shared" si="295"/>
        <v>0</v>
      </c>
      <c r="T51" s="182"/>
      <c r="U51" s="182"/>
      <c r="V51" s="191">
        <f t="shared" si="297"/>
        <v>0</v>
      </c>
      <c r="W51" s="182"/>
      <c r="X51" s="182"/>
      <c r="Y51" s="191">
        <f t="shared" si="299"/>
        <v>0</v>
      </c>
      <c r="Z51" s="182"/>
      <c r="AA51" s="182"/>
      <c r="AB51" s="191">
        <f t="shared" si="301"/>
        <v>0</v>
      </c>
      <c r="AC51" s="182"/>
      <c r="AD51" s="182"/>
      <c r="AE51" s="191">
        <f t="shared" si="303"/>
        <v>0</v>
      </c>
      <c r="AF51" s="182"/>
      <c r="AG51" s="182"/>
      <c r="AH51" s="191">
        <f t="shared" si="305"/>
        <v>0</v>
      </c>
      <c r="AI51" s="182">
        <v>9358.9459999999999</v>
      </c>
      <c r="AJ51" s="182"/>
      <c r="AK51" s="191">
        <f t="shared" si="307"/>
        <v>0</v>
      </c>
      <c r="AL51" s="182"/>
      <c r="AM51" s="182"/>
      <c r="AN51" s="191">
        <f t="shared" si="309"/>
        <v>0</v>
      </c>
      <c r="AO51" s="182"/>
      <c r="AP51" s="182"/>
      <c r="AQ51" s="191">
        <f t="shared" si="311"/>
        <v>0</v>
      </c>
      <c r="AR51" s="387"/>
    </row>
    <row r="52" spans="1:44" ht="35.1" customHeight="1">
      <c r="A52" s="442"/>
      <c r="B52" s="390"/>
      <c r="C52" s="435"/>
      <c r="D52" s="198" t="s">
        <v>263</v>
      </c>
      <c r="E52" s="192">
        <f t="shared" si="312"/>
        <v>0</v>
      </c>
      <c r="F52" s="192">
        <f t="shared" si="313"/>
        <v>0</v>
      </c>
      <c r="G52" s="193">
        <f t="shared" si="314"/>
        <v>0</v>
      </c>
      <c r="H52" s="192"/>
      <c r="I52" s="192"/>
      <c r="J52" s="191">
        <f t="shared" si="315"/>
        <v>0</v>
      </c>
      <c r="K52" s="192"/>
      <c r="L52" s="192"/>
      <c r="M52" s="191">
        <f t="shared" si="291"/>
        <v>0</v>
      </c>
      <c r="N52" s="192"/>
      <c r="O52" s="192"/>
      <c r="P52" s="191">
        <f t="shared" si="293"/>
        <v>0</v>
      </c>
      <c r="Q52" s="192"/>
      <c r="R52" s="192"/>
      <c r="S52" s="191">
        <f t="shared" si="295"/>
        <v>0</v>
      </c>
      <c r="T52" s="192"/>
      <c r="U52" s="192"/>
      <c r="V52" s="191">
        <f t="shared" si="297"/>
        <v>0</v>
      </c>
      <c r="W52" s="192"/>
      <c r="X52" s="192"/>
      <c r="Y52" s="191">
        <f t="shared" si="299"/>
        <v>0</v>
      </c>
      <c r="Z52" s="192"/>
      <c r="AA52" s="192"/>
      <c r="AB52" s="191">
        <f t="shared" si="301"/>
        <v>0</v>
      </c>
      <c r="AC52" s="192"/>
      <c r="AD52" s="192"/>
      <c r="AE52" s="191">
        <f t="shared" si="303"/>
        <v>0</v>
      </c>
      <c r="AF52" s="192"/>
      <c r="AG52" s="192"/>
      <c r="AH52" s="191">
        <f t="shared" si="305"/>
        <v>0</v>
      </c>
      <c r="AI52" s="192"/>
      <c r="AJ52" s="192"/>
      <c r="AK52" s="191">
        <f t="shared" si="307"/>
        <v>0</v>
      </c>
      <c r="AL52" s="192"/>
      <c r="AM52" s="192"/>
      <c r="AN52" s="191">
        <f t="shared" si="309"/>
        <v>0</v>
      </c>
      <c r="AO52" s="192"/>
      <c r="AP52" s="192"/>
      <c r="AQ52" s="191">
        <f t="shared" si="311"/>
        <v>0</v>
      </c>
      <c r="AR52" s="387"/>
    </row>
    <row r="53" spans="1:44" ht="22.35" customHeight="1">
      <c r="A53" s="369" t="s">
        <v>3</v>
      </c>
      <c r="B53" s="370" t="s">
        <v>348</v>
      </c>
      <c r="C53" s="358" t="s">
        <v>412</v>
      </c>
      <c r="D53" s="188" t="s">
        <v>41</v>
      </c>
      <c r="E53" s="296">
        <f>E54+E55+E56+E57</f>
        <v>65811.576000000001</v>
      </c>
      <c r="F53" s="189">
        <f t="shared" si="313"/>
        <v>1050</v>
      </c>
      <c r="G53" s="190">
        <f t="shared" si="314"/>
        <v>1.5954639955742742</v>
      </c>
      <c r="H53" s="189">
        <f t="shared" ref="H53:I53" si="316">SUM(H54:H57)</f>
        <v>0</v>
      </c>
      <c r="I53" s="189">
        <f t="shared" si="316"/>
        <v>0</v>
      </c>
      <c r="J53" s="190">
        <f t="shared" si="315"/>
        <v>0</v>
      </c>
      <c r="K53" s="189">
        <f t="shared" ref="K53:L53" si="317">SUM(K54:K57)</f>
        <v>1050</v>
      </c>
      <c r="L53" s="189">
        <f t="shared" si="317"/>
        <v>1050</v>
      </c>
      <c r="M53" s="190">
        <f t="shared" si="291"/>
        <v>100</v>
      </c>
      <c r="N53" s="189">
        <f t="shared" ref="N53:O53" si="318">SUM(N54:N57)</f>
        <v>0</v>
      </c>
      <c r="O53" s="189">
        <f t="shared" si="318"/>
        <v>0</v>
      </c>
      <c r="P53" s="190">
        <f t="shared" si="293"/>
        <v>0</v>
      </c>
      <c r="Q53" s="189">
        <f t="shared" ref="Q53:R53" si="319">SUM(Q54:Q57)</f>
        <v>490</v>
      </c>
      <c r="R53" s="189">
        <f t="shared" si="319"/>
        <v>0</v>
      </c>
      <c r="S53" s="190">
        <f t="shared" si="295"/>
        <v>0</v>
      </c>
      <c r="T53" s="189">
        <f t="shared" ref="T53:U53" si="320">SUM(T54:T57)</f>
        <v>0</v>
      </c>
      <c r="U53" s="189">
        <f t="shared" si="320"/>
        <v>0</v>
      </c>
      <c r="V53" s="190">
        <f t="shared" si="297"/>
        <v>0</v>
      </c>
      <c r="W53" s="189">
        <f t="shared" ref="W53:X53" si="321">SUM(W54:W57)</f>
        <v>3919.3</v>
      </c>
      <c r="X53" s="189">
        <f t="shared" si="321"/>
        <v>0</v>
      </c>
      <c r="Y53" s="190">
        <f t="shared" si="299"/>
        <v>0</v>
      </c>
      <c r="Z53" s="189">
        <f t="shared" ref="Z53:AA53" si="322">SUM(Z54:Z57)</f>
        <v>0</v>
      </c>
      <c r="AA53" s="189">
        <f t="shared" si="322"/>
        <v>0</v>
      </c>
      <c r="AB53" s="190">
        <f t="shared" si="301"/>
        <v>0</v>
      </c>
      <c r="AC53" s="189">
        <f t="shared" ref="AC53:AD53" si="323">SUM(AC54:AC57)</f>
        <v>0</v>
      </c>
      <c r="AD53" s="189">
        <f t="shared" si="323"/>
        <v>0</v>
      </c>
      <c r="AE53" s="190">
        <f t="shared" si="303"/>
        <v>0</v>
      </c>
      <c r="AF53" s="189">
        <f t="shared" ref="AF53:AG53" si="324">SUM(AF54:AF57)</f>
        <v>0</v>
      </c>
      <c r="AG53" s="189">
        <f t="shared" si="324"/>
        <v>0</v>
      </c>
      <c r="AH53" s="190">
        <f t="shared" si="305"/>
        <v>0</v>
      </c>
      <c r="AI53" s="189">
        <f t="shared" ref="AI53:AJ53" si="325">SUM(AI54:AI57)</f>
        <v>60352.275999999998</v>
      </c>
      <c r="AJ53" s="189">
        <f t="shared" si="325"/>
        <v>0</v>
      </c>
      <c r="AK53" s="190">
        <f t="shared" si="307"/>
        <v>0</v>
      </c>
      <c r="AL53" s="189">
        <f t="shared" ref="AL53:AM53" si="326">SUM(AL54:AL57)</f>
        <v>0</v>
      </c>
      <c r="AM53" s="189">
        <f t="shared" si="326"/>
        <v>0</v>
      </c>
      <c r="AN53" s="190">
        <f t="shared" si="309"/>
        <v>0</v>
      </c>
      <c r="AO53" s="189">
        <f t="shared" ref="AO53:AP53" si="327">SUM(AO54:AO57)</f>
        <v>0</v>
      </c>
      <c r="AP53" s="189">
        <f t="shared" si="327"/>
        <v>0</v>
      </c>
      <c r="AQ53" s="190">
        <f t="shared" si="311"/>
        <v>0</v>
      </c>
      <c r="AR53" s="391"/>
    </row>
    <row r="54" spans="1:44" ht="39" customHeight="1">
      <c r="A54" s="369"/>
      <c r="B54" s="357"/>
      <c r="C54" s="372"/>
      <c r="D54" s="196" t="s">
        <v>37</v>
      </c>
      <c r="E54" s="297">
        <f t="shared" si="312"/>
        <v>0</v>
      </c>
      <c r="F54" s="194">
        <f t="shared" si="313"/>
        <v>0</v>
      </c>
      <c r="G54" s="195">
        <f t="shared" si="314"/>
        <v>0</v>
      </c>
      <c r="H54" s="182">
        <f>H59+H64+H69+H74+H79+H84+H89+H94+H99+H104+H109</f>
        <v>0</v>
      </c>
      <c r="I54" s="182">
        <f>I59+I64+I69+I74+I79+I84+I89+I94+I99+I104+I109</f>
        <v>0</v>
      </c>
      <c r="J54" s="191">
        <f t="shared" si="315"/>
        <v>0</v>
      </c>
      <c r="K54" s="182">
        <f t="shared" ref="K54:L54" si="328">K59+K64+K69+K74+K79+K84+K89+K94+K99+K104+K109</f>
        <v>0</v>
      </c>
      <c r="L54" s="182">
        <f t="shared" si="328"/>
        <v>0</v>
      </c>
      <c r="M54" s="191">
        <f t="shared" si="291"/>
        <v>0</v>
      </c>
      <c r="N54" s="182">
        <f t="shared" ref="N54:O54" si="329">N59+N64+N69+N74+N79+N84+N89+N94+N99+N104+N109</f>
        <v>0</v>
      </c>
      <c r="O54" s="182">
        <f t="shared" si="329"/>
        <v>0</v>
      </c>
      <c r="P54" s="191">
        <f t="shared" si="293"/>
        <v>0</v>
      </c>
      <c r="Q54" s="182">
        <f t="shared" ref="Q54:R54" si="330">Q59+Q64+Q69+Q74+Q79+Q84+Q89+Q94+Q99+Q104+Q109</f>
        <v>0</v>
      </c>
      <c r="R54" s="182">
        <f t="shared" si="330"/>
        <v>0</v>
      </c>
      <c r="S54" s="191">
        <f t="shared" si="295"/>
        <v>0</v>
      </c>
      <c r="T54" s="182">
        <f t="shared" ref="T54:U54" si="331">T59+T64+T69+T74+T79+T84+T89+T94+T99+T104+T109</f>
        <v>0</v>
      </c>
      <c r="U54" s="182">
        <f t="shared" si="331"/>
        <v>0</v>
      </c>
      <c r="V54" s="191">
        <f t="shared" si="297"/>
        <v>0</v>
      </c>
      <c r="W54" s="182">
        <f t="shared" ref="W54:X54" si="332">W59+W64+W69+W74+W79+W84+W89+W94+W99+W104+W109</f>
        <v>0</v>
      </c>
      <c r="X54" s="182">
        <f t="shared" si="332"/>
        <v>0</v>
      </c>
      <c r="Y54" s="191">
        <f t="shared" si="299"/>
        <v>0</v>
      </c>
      <c r="Z54" s="182">
        <f t="shared" ref="Z54:AA54" si="333">Z59+Z64+Z69+Z74+Z79+Z84+Z89+Z94+Z99+Z104+Z109</f>
        <v>0</v>
      </c>
      <c r="AA54" s="182">
        <f t="shared" si="333"/>
        <v>0</v>
      </c>
      <c r="AB54" s="191">
        <f t="shared" si="301"/>
        <v>0</v>
      </c>
      <c r="AC54" s="182">
        <f t="shared" ref="AC54:AD54" si="334">AC59+AC64+AC69+AC74+AC79+AC84+AC89+AC94+AC99+AC104+AC109</f>
        <v>0</v>
      </c>
      <c r="AD54" s="182">
        <f t="shared" si="334"/>
        <v>0</v>
      </c>
      <c r="AE54" s="191">
        <f t="shared" si="303"/>
        <v>0</v>
      </c>
      <c r="AF54" s="182">
        <f t="shared" ref="AF54:AG54" si="335">AF59+AF64+AF69+AF74+AF79+AF84+AF89+AF94+AF99+AF104+AF109</f>
        <v>0</v>
      </c>
      <c r="AG54" s="182">
        <f t="shared" si="335"/>
        <v>0</v>
      </c>
      <c r="AH54" s="191">
        <f t="shared" si="305"/>
        <v>0</v>
      </c>
      <c r="AI54" s="182">
        <f t="shared" ref="AI54:AJ54" si="336">AI59+AI64+AI69+AI74+AI79+AI84+AI89+AI94+AI99+AI104+AI109</f>
        <v>0</v>
      </c>
      <c r="AJ54" s="182">
        <f t="shared" si="336"/>
        <v>0</v>
      </c>
      <c r="AK54" s="191">
        <f t="shared" si="307"/>
        <v>0</v>
      </c>
      <c r="AL54" s="182">
        <f t="shared" ref="AL54:AM54" si="337">AL59+AL64+AL69+AL74+AL79+AL84+AL89+AL94+AL99+AL104+AL109</f>
        <v>0</v>
      </c>
      <c r="AM54" s="182">
        <f t="shared" si="337"/>
        <v>0</v>
      </c>
      <c r="AN54" s="191">
        <f t="shared" si="309"/>
        <v>0</v>
      </c>
      <c r="AO54" s="182">
        <f t="shared" ref="AO54:AP54" si="338">AO59+AO64+AO69+AO74+AO79+AO84+AO89+AO94+AO99+AO104+AO109</f>
        <v>0</v>
      </c>
      <c r="AP54" s="182">
        <f t="shared" si="338"/>
        <v>0</v>
      </c>
      <c r="AQ54" s="191">
        <f t="shared" si="311"/>
        <v>0</v>
      </c>
      <c r="AR54" s="391"/>
    </row>
    <row r="55" spans="1:44" ht="58.5" customHeight="1">
      <c r="A55" s="369"/>
      <c r="B55" s="357"/>
      <c r="C55" s="372"/>
      <c r="D55" s="196" t="s">
        <v>2</v>
      </c>
      <c r="E55" s="297">
        <f t="shared" si="312"/>
        <v>0</v>
      </c>
      <c r="F55" s="194">
        <f t="shared" si="313"/>
        <v>0</v>
      </c>
      <c r="G55" s="195">
        <f t="shared" si="314"/>
        <v>0</v>
      </c>
      <c r="H55" s="182">
        <f t="shared" ref="H55:I57" si="339">H60+H65+H70+H75+H80+H85+H90+H95+H100+H105+H110</f>
        <v>0</v>
      </c>
      <c r="I55" s="182">
        <f t="shared" si="339"/>
        <v>0</v>
      </c>
      <c r="J55" s="191">
        <f t="shared" si="315"/>
        <v>0</v>
      </c>
      <c r="K55" s="182">
        <f t="shared" ref="K55:L55" si="340">K60+K65+K70+K75+K80+K85+K90+K95+K100+K105+K110</f>
        <v>0</v>
      </c>
      <c r="L55" s="182">
        <f t="shared" si="340"/>
        <v>0</v>
      </c>
      <c r="M55" s="191">
        <f t="shared" si="291"/>
        <v>0</v>
      </c>
      <c r="N55" s="182">
        <f t="shared" ref="N55:O55" si="341">N60+N65+N70+N75+N80+N85+N90+N95+N100+N105+N110</f>
        <v>0</v>
      </c>
      <c r="O55" s="182">
        <f t="shared" si="341"/>
        <v>0</v>
      </c>
      <c r="P55" s="191">
        <f t="shared" si="293"/>
        <v>0</v>
      </c>
      <c r="Q55" s="182">
        <f t="shared" ref="Q55:R55" si="342">Q60+Q65+Q70+Q75+Q80+Q85+Q90+Q95+Q100+Q105+Q110</f>
        <v>0</v>
      </c>
      <c r="R55" s="182">
        <f t="shared" si="342"/>
        <v>0</v>
      </c>
      <c r="S55" s="191">
        <f t="shared" si="295"/>
        <v>0</v>
      </c>
      <c r="T55" s="182">
        <f t="shared" ref="T55:U55" si="343">T60+T65+T70+T75+T80+T85+T90+T95+T100+T105+T110</f>
        <v>0</v>
      </c>
      <c r="U55" s="182">
        <f t="shared" si="343"/>
        <v>0</v>
      </c>
      <c r="V55" s="191">
        <f t="shared" si="297"/>
        <v>0</v>
      </c>
      <c r="W55" s="182">
        <f t="shared" ref="W55:X55" si="344">W60+W65+W70+W75+W80+W85+W90+W95+W100+W105+W110</f>
        <v>0</v>
      </c>
      <c r="X55" s="182">
        <f t="shared" si="344"/>
        <v>0</v>
      </c>
      <c r="Y55" s="191">
        <f t="shared" si="299"/>
        <v>0</v>
      </c>
      <c r="Z55" s="182">
        <f t="shared" ref="Z55:AA55" si="345">Z60+Z65+Z70+Z75+Z80+Z85+Z90+Z95+Z100+Z105+Z110</f>
        <v>0</v>
      </c>
      <c r="AA55" s="182">
        <f t="shared" si="345"/>
        <v>0</v>
      </c>
      <c r="AB55" s="191">
        <f t="shared" si="301"/>
        <v>0</v>
      </c>
      <c r="AC55" s="182">
        <f t="shared" ref="AC55:AD55" si="346">AC60+AC65+AC70+AC75+AC80+AC85+AC90+AC95+AC100+AC105+AC110</f>
        <v>0</v>
      </c>
      <c r="AD55" s="182">
        <f t="shared" si="346"/>
        <v>0</v>
      </c>
      <c r="AE55" s="191">
        <f t="shared" si="303"/>
        <v>0</v>
      </c>
      <c r="AF55" s="182">
        <f t="shared" ref="AF55:AG55" si="347">AF60+AF65+AF70+AF75+AF80+AF85+AF90+AF95+AF100+AF105+AF110</f>
        <v>0</v>
      </c>
      <c r="AG55" s="182">
        <f t="shared" si="347"/>
        <v>0</v>
      </c>
      <c r="AH55" s="191">
        <f t="shared" si="305"/>
        <v>0</v>
      </c>
      <c r="AI55" s="182">
        <f t="shared" ref="AI55:AJ55" si="348">AI60+AI65+AI70+AI75+AI80+AI85+AI90+AI95+AI100+AI105+AI110</f>
        <v>0</v>
      </c>
      <c r="AJ55" s="182">
        <f t="shared" si="348"/>
        <v>0</v>
      </c>
      <c r="AK55" s="191">
        <f t="shared" si="307"/>
        <v>0</v>
      </c>
      <c r="AL55" s="182">
        <f t="shared" ref="AL55:AM55" si="349">AL60+AL65+AL70+AL75+AL80+AL85+AL90+AL95+AL100+AL105+AL110</f>
        <v>0</v>
      </c>
      <c r="AM55" s="182">
        <f t="shared" si="349"/>
        <v>0</v>
      </c>
      <c r="AN55" s="191">
        <f t="shared" si="309"/>
        <v>0</v>
      </c>
      <c r="AO55" s="182">
        <f t="shared" ref="AO55:AP55" si="350">AO60+AO65+AO70+AO75+AO80+AO85+AO90+AO95+AO100+AO105+AO110</f>
        <v>0</v>
      </c>
      <c r="AP55" s="182">
        <f t="shared" si="350"/>
        <v>0</v>
      </c>
      <c r="AQ55" s="191">
        <f t="shared" si="311"/>
        <v>0</v>
      </c>
      <c r="AR55" s="391"/>
    </row>
    <row r="56" spans="1:44" ht="21.75" customHeight="1">
      <c r="A56" s="369"/>
      <c r="B56" s="357"/>
      <c r="C56" s="372"/>
      <c r="D56" s="197" t="s">
        <v>43</v>
      </c>
      <c r="E56" s="298">
        <f>H56+K56+N56+Q56+T56+W56+Z56+AF56+AI56+AL56+AO56</f>
        <v>65811.576000000001</v>
      </c>
      <c r="F56" s="182">
        <f t="shared" si="313"/>
        <v>1050</v>
      </c>
      <c r="G56" s="297">
        <f>F56/E56</f>
        <v>1.5954639955742742E-2</v>
      </c>
      <c r="H56" s="182">
        <f t="shared" si="339"/>
        <v>0</v>
      </c>
      <c r="I56" s="182">
        <f t="shared" si="339"/>
        <v>0</v>
      </c>
      <c r="J56" s="191">
        <f t="shared" si="315"/>
        <v>0</v>
      </c>
      <c r="K56" s="182">
        <f t="shared" ref="K56:L56" si="351">K61+K66+K71+K76+K81+K86+K91+K96+K101+K106+K111</f>
        <v>1050</v>
      </c>
      <c r="L56" s="182">
        <f t="shared" si="351"/>
        <v>1050</v>
      </c>
      <c r="M56" s="191">
        <f t="shared" si="291"/>
        <v>100</v>
      </c>
      <c r="N56" s="182">
        <f t="shared" ref="N56:O56" si="352">N61+N66+N71+N76+N81+N86+N91+N96+N101+N106+N111</f>
        <v>0</v>
      </c>
      <c r="O56" s="182">
        <f t="shared" si="352"/>
        <v>0</v>
      </c>
      <c r="P56" s="191">
        <f t="shared" si="293"/>
        <v>0</v>
      </c>
      <c r="Q56" s="182">
        <f t="shared" ref="Q56:R56" si="353">Q61+Q66+Q71+Q76+Q81+Q86+Q91+Q96+Q101+Q106+Q111</f>
        <v>490</v>
      </c>
      <c r="R56" s="182">
        <f t="shared" si="353"/>
        <v>0</v>
      </c>
      <c r="S56" s="191">
        <f t="shared" si="295"/>
        <v>0</v>
      </c>
      <c r="T56" s="182">
        <f t="shared" ref="T56:U56" si="354">T61+T66+T71+T76+T81+T86+T91+T96+T101+T106+T111</f>
        <v>0</v>
      </c>
      <c r="U56" s="182">
        <f t="shared" si="354"/>
        <v>0</v>
      </c>
      <c r="V56" s="191">
        <f t="shared" si="297"/>
        <v>0</v>
      </c>
      <c r="W56" s="182">
        <f t="shared" ref="W56:X56" si="355">W61+W66+W71+W76+W81+W86+W91+W96+W101+W106+W111</f>
        <v>3919.3</v>
      </c>
      <c r="X56" s="182">
        <f t="shared" si="355"/>
        <v>0</v>
      </c>
      <c r="Y56" s="191">
        <f t="shared" si="299"/>
        <v>0</v>
      </c>
      <c r="Z56" s="182">
        <f t="shared" ref="Z56:AA56" si="356">Z61+Z66+Z71+Z76+Z81+Z86+Z91+Z96+Z101+Z106+Z111</f>
        <v>0</v>
      </c>
      <c r="AA56" s="182">
        <f t="shared" si="356"/>
        <v>0</v>
      </c>
      <c r="AB56" s="191">
        <f t="shared" si="301"/>
        <v>0</v>
      </c>
      <c r="AC56" s="182">
        <f t="shared" ref="AC56:AD56" si="357">AC61+AC66+AC71+AC76+AC81+AC86+AC91+AC96+AC101+AC106+AC111</f>
        <v>0</v>
      </c>
      <c r="AD56" s="182">
        <f t="shared" si="357"/>
        <v>0</v>
      </c>
      <c r="AE56" s="191">
        <f t="shared" si="303"/>
        <v>0</v>
      </c>
      <c r="AF56" s="182">
        <f t="shared" ref="AF56:AG56" si="358">AF61+AF66+AF71+AF76+AF81+AF86+AF91+AF96+AF101+AF106+AF111</f>
        <v>0</v>
      </c>
      <c r="AG56" s="182">
        <f t="shared" si="358"/>
        <v>0</v>
      </c>
      <c r="AH56" s="191">
        <f t="shared" si="305"/>
        <v>0</v>
      </c>
      <c r="AI56" s="182">
        <f t="shared" ref="AI56:AJ56" si="359">AI61+AI66+AI71+AI76+AI81+AI86+AI91+AI96+AI101+AI106+AI111</f>
        <v>60352.275999999998</v>
      </c>
      <c r="AJ56" s="182">
        <f t="shared" si="359"/>
        <v>0</v>
      </c>
      <c r="AK56" s="191">
        <f t="shared" si="307"/>
        <v>0</v>
      </c>
      <c r="AL56" s="182">
        <f t="shared" ref="AL56:AM56" si="360">AL61+AL66+AL71+AL76+AL81+AL86+AL91+AL96+AL101+AL106+AL111</f>
        <v>0</v>
      </c>
      <c r="AM56" s="182">
        <f t="shared" si="360"/>
        <v>0</v>
      </c>
      <c r="AN56" s="191">
        <f t="shared" si="309"/>
        <v>0</v>
      </c>
      <c r="AO56" s="298">
        <f>AO61+AO66+AO71+AO76+AO81+AO86+AO91+AO96+AO101+AO106+AO111</f>
        <v>0</v>
      </c>
      <c r="AP56" s="182">
        <f t="shared" ref="AP56" si="361">AP61+AP66+AP71+AP76+AP81+AP86+AP91+AP96+AP101+AP106+AP111</f>
        <v>0</v>
      </c>
      <c r="AQ56" s="191">
        <f t="shared" si="311"/>
        <v>0</v>
      </c>
      <c r="AR56" s="391"/>
    </row>
    <row r="57" spans="1:44" ht="30" customHeight="1">
      <c r="A57" s="369"/>
      <c r="B57" s="357"/>
      <c r="C57" s="372"/>
      <c r="D57" s="196" t="s">
        <v>263</v>
      </c>
      <c r="E57" s="194">
        <f t="shared" si="312"/>
        <v>0</v>
      </c>
      <c r="F57" s="194">
        <f t="shared" si="313"/>
        <v>0</v>
      </c>
      <c r="G57" s="195">
        <f t="shared" si="314"/>
        <v>0</v>
      </c>
      <c r="H57" s="182">
        <f t="shared" si="339"/>
        <v>0</v>
      </c>
      <c r="I57" s="182">
        <f t="shared" si="339"/>
        <v>0</v>
      </c>
      <c r="J57" s="191">
        <f t="shared" si="315"/>
        <v>0</v>
      </c>
      <c r="K57" s="182">
        <f t="shared" ref="K57:L57" si="362">K62+K67+K72+K77+K82+K87+K92+K97+K102+K107+K112</f>
        <v>0</v>
      </c>
      <c r="L57" s="182">
        <f t="shared" si="362"/>
        <v>0</v>
      </c>
      <c r="M57" s="191">
        <f t="shared" si="291"/>
        <v>0</v>
      </c>
      <c r="N57" s="182">
        <f t="shared" ref="N57:O57" si="363">N62+N67+N72+N77+N82+N87+N92+N97+N102+N107+N112</f>
        <v>0</v>
      </c>
      <c r="O57" s="182">
        <f t="shared" si="363"/>
        <v>0</v>
      </c>
      <c r="P57" s="191">
        <f t="shared" si="293"/>
        <v>0</v>
      </c>
      <c r="Q57" s="182">
        <f t="shared" ref="Q57:R57" si="364">Q62+Q67+Q72+Q77+Q82+Q87+Q92+Q97+Q102+Q107+Q112</f>
        <v>0</v>
      </c>
      <c r="R57" s="182">
        <f t="shared" si="364"/>
        <v>0</v>
      </c>
      <c r="S57" s="191">
        <f t="shared" si="295"/>
        <v>0</v>
      </c>
      <c r="T57" s="182">
        <f t="shared" ref="T57:U57" si="365">T62+T67+T72+T77+T82+T87+T92+T97+T102+T107+T112</f>
        <v>0</v>
      </c>
      <c r="U57" s="182">
        <f t="shared" si="365"/>
        <v>0</v>
      </c>
      <c r="V57" s="191">
        <f t="shared" si="297"/>
        <v>0</v>
      </c>
      <c r="W57" s="182">
        <f t="shared" ref="W57:X57" si="366">W62+W67+W72+W77+W82+W87+W92+W97+W102+W107+W112</f>
        <v>0</v>
      </c>
      <c r="X57" s="182">
        <f t="shared" si="366"/>
        <v>0</v>
      </c>
      <c r="Y57" s="191">
        <f t="shared" si="299"/>
        <v>0</v>
      </c>
      <c r="Z57" s="182">
        <f t="shared" ref="Z57:AA57" si="367">Z62+Z67+Z72+Z77+Z82+Z87+Z92+Z97+Z102+Z107+Z112</f>
        <v>0</v>
      </c>
      <c r="AA57" s="182">
        <f t="shared" si="367"/>
        <v>0</v>
      </c>
      <c r="AB57" s="191">
        <f t="shared" si="301"/>
        <v>0</v>
      </c>
      <c r="AC57" s="182">
        <f t="shared" ref="AC57:AD57" si="368">AC62+AC67+AC72+AC77+AC82+AC87+AC92+AC97+AC102+AC107+AC112</f>
        <v>0</v>
      </c>
      <c r="AD57" s="182">
        <f t="shared" si="368"/>
        <v>0</v>
      </c>
      <c r="AE57" s="191">
        <f t="shared" si="303"/>
        <v>0</v>
      </c>
      <c r="AF57" s="182">
        <f t="shared" ref="AF57:AG57" si="369">AF62+AF67+AF72+AF77+AF82+AF87+AF92+AF97+AF102+AF107+AF112</f>
        <v>0</v>
      </c>
      <c r="AG57" s="182">
        <f t="shared" si="369"/>
        <v>0</v>
      </c>
      <c r="AH57" s="191">
        <f t="shared" si="305"/>
        <v>0</v>
      </c>
      <c r="AI57" s="182">
        <f t="shared" ref="AI57:AJ57" si="370">AI62+AI67+AI72+AI77+AI82+AI87+AI92+AI97+AI102+AI107+AI112</f>
        <v>0</v>
      </c>
      <c r="AJ57" s="182">
        <f t="shared" si="370"/>
        <v>0</v>
      </c>
      <c r="AK57" s="191">
        <f t="shared" si="307"/>
        <v>0</v>
      </c>
      <c r="AL57" s="182">
        <f t="shared" ref="AL57:AM57" si="371">AL62+AL67+AL72+AL77+AL82+AL87+AL92+AL97+AL102+AL107+AL112</f>
        <v>0</v>
      </c>
      <c r="AM57" s="182">
        <f t="shared" si="371"/>
        <v>0</v>
      </c>
      <c r="AN57" s="191">
        <f t="shared" si="309"/>
        <v>0</v>
      </c>
      <c r="AO57" s="182">
        <f t="shared" ref="AO57:AP57" si="372">AO62+AO67+AO72+AO77+AO82+AO87+AO92+AO97+AO102+AO107+AO112</f>
        <v>0</v>
      </c>
      <c r="AP57" s="182">
        <f t="shared" si="372"/>
        <v>0</v>
      </c>
      <c r="AQ57" s="191">
        <f t="shared" si="311"/>
        <v>0</v>
      </c>
      <c r="AR57" s="391"/>
    </row>
    <row r="58" spans="1:44" ht="22.35" customHeight="1">
      <c r="A58" s="356" t="s">
        <v>364</v>
      </c>
      <c r="B58" s="390" t="s">
        <v>413</v>
      </c>
      <c r="C58" s="358" t="s">
        <v>412</v>
      </c>
      <c r="D58" s="188" t="s">
        <v>41</v>
      </c>
      <c r="E58" s="189">
        <f t="shared" ref="E58:E72" si="373">H58+K58+N58+Q58+T58+W58+Z58+AC58+AF58+AI58+AL58+AO58</f>
        <v>3500</v>
      </c>
      <c r="F58" s="189">
        <f t="shared" ref="F58:F72" si="374">I58+L58+O58+R58+U58+X58+AA58+AD58+AG58+AJ58+AM58+AP58</f>
        <v>0</v>
      </c>
      <c r="G58" s="190">
        <f t="shared" ref="G58:G72" si="375">IF(F58,F58/E58*100,0)</f>
        <v>0</v>
      </c>
      <c r="H58" s="189">
        <f t="shared" ref="H58:I58" si="376">SUM(H59:H62)</f>
        <v>0</v>
      </c>
      <c r="I58" s="189">
        <f t="shared" si="376"/>
        <v>0</v>
      </c>
      <c r="J58" s="190">
        <f t="shared" ref="J58:J72" si="377">IF(I58,I58/H58*100,0)</f>
        <v>0</v>
      </c>
      <c r="K58" s="189">
        <f t="shared" ref="K58:L58" si="378">SUM(K59:K62)</f>
        <v>0</v>
      </c>
      <c r="L58" s="189">
        <f t="shared" si="378"/>
        <v>0</v>
      </c>
      <c r="M58" s="190">
        <f t="shared" ref="M58:M72" si="379">IF(L58,L58/K58*100,0)</f>
        <v>0</v>
      </c>
      <c r="N58" s="189">
        <f t="shared" ref="N58:O58" si="380">SUM(N59:N62)</f>
        <v>0</v>
      </c>
      <c r="O58" s="189">
        <f t="shared" si="380"/>
        <v>0</v>
      </c>
      <c r="P58" s="190">
        <f t="shared" ref="P58:P72" si="381">IF(O58,O58/N58*100,0)</f>
        <v>0</v>
      </c>
      <c r="Q58" s="189">
        <f t="shared" ref="Q58:R58" si="382">SUM(Q59:Q62)</f>
        <v>0</v>
      </c>
      <c r="R58" s="189">
        <f t="shared" si="382"/>
        <v>0</v>
      </c>
      <c r="S58" s="190">
        <f t="shared" ref="S58:S72" si="383">IF(R58,R58/Q58*100,0)</f>
        <v>0</v>
      </c>
      <c r="T58" s="189">
        <f t="shared" ref="T58:U58" si="384">SUM(T59:T62)</f>
        <v>0</v>
      </c>
      <c r="U58" s="189">
        <f t="shared" si="384"/>
        <v>0</v>
      </c>
      <c r="V58" s="190">
        <f t="shared" ref="V58:V72" si="385">IF(U58,U58/T58*100,0)</f>
        <v>0</v>
      </c>
      <c r="W58" s="189">
        <f>SUM(W59:W62)</f>
        <v>3500</v>
      </c>
      <c r="X58" s="189">
        <f>SUM(X59:X62)</f>
        <v>0</v>
      </c>
      <c r="Y58" s="190">
        <f t="shared" ref="Y58:Y72" si="386">IF(X58,X58/W58*100,0)</f>
        <v>0</v>
      </c>
      <c r="Z58" s="189">
        <f t="shared" ref="Z58:AA58" si="387">SUM(Z59:Z62)</f>
        <v>0</v>
      </c>
      <c r="AA58" s="189">
        <f t="shared" si="387"/>
        <v>0</v>
      </c>
      <c r="AB58" s="190">
        <f t="shared" ref="AB58:AB72" si="388">IF(AA58,AA58/Z58*100,0)</f>
        <v>0</v>
      </c>
      <c r="AC58" s="189">
        <f t="shared" ref="AC58:AD58" si="389">SUM(AC59:AC62)</f>
        <v>0</v>
      </c>
      <c r="AD58" s="189">
        <f t="shared" si="389"/>
        <v>0</v>
      </c>
      <c r="AE58" s="190">
        <f t="shared" ref="AE58:AE72" si="390">IF(AD58,AD58/AC58*100,0)</f>
        <v>0</v>
      </c>
      <c r="AF58" s="189">
        <f t="shared" ref="AF58:AG58" si="391">SUM(AF59:AF62)</f>
        <v>0</v>
      </c>
      <c r="AG58" s="189">
        <f t="shared" si="391"/>
        <v>0</v>
      </c>
      <c r="AH58" s="190">
        <f t="shared" ref="AH58:AH72" si="392">IF(AG58,AG58/AF58*100,0)</f>
        <v>0</v>
      </c>
      <c r="AI58" s="189">
        <f t="shared" ref="AI58:AJ58" si="393">SUM(AI59:AI62)</f>
        <v>0</v>
      </c>
      <c r="AJ58" s="189">
        <f t="shared" si="393"/>
        <v>0</v>
      </c>
      <c r="AK58" s="190">
        <f t="shared" ref="AK58:AK72" si="394">IF(AJ58,AJ58/AI58*100,0)</f>
        <v>0</v>
      </c>
      <c r="AL58" s="189">
        <f t="shared" ref="AL58:AM58" si="395">SUM(AL59:AL62)</f>
        <v>0</v>
      </c>
      <c r="AM58" s="189">
        <f t="shared" si="395"/>
        <v>0</v>
      </c>
      <c r="AN58" s="190">
        <f t="shared" ref="AN58:AN72" si="396">IF(AM58,AM58/AL58*100,0)</f>
        <v>0</v>
      </c>
      <c r="AO58" s="189">
        <f t="shared" ref="AO58:AP58" si="397">SUM(AO59:AO62)</f>
        <v>0</v>
      </c>
      <c r="AP58" s="189">
        <f t="shared" si="397"/>
        <v>0</v>
      </c>
      <c r="AQ58" s="190">
        <f t="shared" ref="AQ58:AQ72" si="398">IF(AP58,AP58/AO58*100,0)</f>
        <v>0</v>
      </c>
      <c r="AR58" s="391"/>
    </row>
    <row r="59" spans="1:44" ht="39" customHeight="1">
      <c r="A59" s="356"/>
      <c r="B59" s="383"/>
      <c r="C59" s="372"/>
      <c r="D59" s="196" t="s">
        <v>37</v>
      </c>
      <c r="E59" s="194">
        <f t="shared" si="373"/>
        <v>0</v>
      </c>
      <c r="F59" s="194">
        <f t="shared" si="374"/>
        <v>0</v>
      </c>
      <c r="G59" s="195">
        <f t="shared" si="375"/>
        <v>0</v>
      </c>
      <c r="H59" s="182"/>
      <c r="I59" s="182"/>
      <c r="J59" s="191">
        <f t="shared" si="377"/>
        <v>0</v>
      </c>
      <c r="K59" s="182"/>
      <c r="L59" s="182"/>
      <c r="M59" s="191">
        <f t="shared" si="379"/>
        <v>0</v>
      </c>
      <c r="N59" s="182"/>
      <c r="O59" s="182"/>
      <c r="P59" s="191">
        <f t="shared" si="381"/>
        <v>0</v>
      </c>
      <c r="Q59" s="182"/>
      <c r="R59" s="182"/>
      <c r="S59" s="191">
        <f t="shared" si="383"/>
        <v>0</v>
      </c>
      <c r="T59" s="182"/>
      <c r="U59" s="182"/>
      <c r="V59" s="191">
        <f t="shared" si="385"/>
        <v>0</v>
      </c>
      <c r="W59" s="182"/>
      <c r="X59" s="182"/>
      <c r="Y59" s="191">
        <f t="shared" si="386"/>
        <v>0</v>
      </c>
      <c r="Z59" s="182"/>
      <c r="AA59" s="182"/>
      <c r="AB59" s="191">
        <f t="shared" si="388"/>
        <v>0</v>
      </c>
      <c r="AC59" s="182"/>
      <c r="AD59" s="182"/>
      <c r="AE59" s="191">
        <f t="shared" si="390"/>
        <v>0</v>
      </c>
      <c r="AF59" s="182"/>
      <c r="AG59" s="182"/>
      <c r="AH59" s="191">
        <f t="shared" si="392"/>
        <v>0</v>
      </c>
      <c r="AI59" s="182"/>
      <c r="AJ59" s="182"/>
      <c r="AK59" s="191">
        <f t="shared" si="394"/>
        <v>0</v>
      </c>
      <c r="AL59" s="182"/>
      <c r="AM59" s="182"/>
      <c r="AN59" s="191">
        <f t="shared" si="396"/>
        <v>0</v>
      </c>
      <c r="AO59" s="182"/>
      <c r="AP59" s="182"/>
      <c r="AQ59" s="191">
        <f t="shared" si="398"/>
        <v>0</v>
      </c>
      <c r="AR59" s="391"/>
    </row>
    <row r="60" spans="1:44" ht="58.5" customHeight="1">
      <c r="A60" s="356"/>
      <c r="B60" s="383"/>
      <c r="C60" s="372"/>
      <c r="D60" s="196" t="s">
        <v>2</v>
      </c>
      <c r="E60" s="194">
        <f t="shared" si="373"/>
        <v>0</v>
      </c>
      <c r="F60" s="194">
        <f t="shared" si="374"/>
        <v>0</v>
      </c>
      <c r="G60" s="195">
        <f t="shared" si="375"/>
        <v>0</v>
      </c>
      <c r="H60" s="182"/>
      <c r="I60" s="182"/>
      <c r="J60" s="191">
        <f t="shared" si="377"/>
        <v>0</v>
      </c>
      <c r="K60" s="182"/>
      <c r="L60" s="182"/>
      <c r="M60" s="191">
        <f t="shared" si="379"/>
        <v>0</v>
      </c>
      <c r="N60" s="182"/>
      <c r="O60" s="182"/>
      <c r="P60" s="191">
        <f t="shared" si="381"/>
        <v>0</v>
      </c>
      <c r="Q60" s="182"/>
      <c r="R60" s="182"/>
      <c r="S60" s="191">
        <f t="shared" si="383"/>
        <v>0</v>
      </c>
      <c r="T60" s="182"/>
      <c r="U60" s="182"/>
      <c r="V60" s="191">
        <f t="shared" si="385"/>
        <v>0</v>
      </c>
      <c r="W60" s="182"/>
      <c r="X60" s="182"/>
      <c r="Y60" s="191">
        <f t="shared" si="386"/>
        <v>0</v>
      </c>
      <c r="Z60" s="182"/>
      <c r="AA60" s="182"/>
      <c r="AB60" s="191">
        <f t="shared" si="388"/>
        <v>0</v>
      </c>
      <c r="AC60" s="182"/>
      <c r="AD60" s="182"/>
      <c r="AE60" s="191">
        <f t="shared" si="390"/>
        <v>0</v>
      </c>
      <c r="AF60" s="182"/>
      <c r="AG60" s="182"/>
      <c r="AH60" s="191">
        <f t="shared" si="392"/>
        <v>0</v>
      </c>
      <c r="AI60" s="182"/>
      <c r="AJ60" s="182"/>
      <c r="AK60" s="191">
        <f t="shared" si="394"/>
        <v>0</v>
      </c>
      <c r="AL60" s="182"/>
      <c r="AM60" s="182"/>
      <c r="AN60" s="191">
        <f t="shared" si="396"/>
        <v>0</v>
      </c>
      <c r="AO60" s="182"/>
      <c r="AP60" s="182"/>
      <c r="AQ60" s="191">
        <f t="shared" si="398"/>
        <v>0</v>
      </c>
      <c r="AR60" s="391"/>
    </row>
    <row r="61" spans="1:44" ht="21.75" customHeight="1">
      <c r="A61" s="356"/>
      <c r="B61" s="383"/>
      <c r="C61" s="372"/>
      <c r="D61" s="197" t="s">
        <v>43</v>
      </c>
      <c r="E61" s="182">
        <f t="shared" si="373"/>
        <v>3500</v>
      </c>
      <c r="F61" s="182">
        <f t="shared" si="374"/>
        <v>0</v>
      </c>
      <c r="G61" s="191">
        <f t="shared" si="375"/>
        <v>0</v>
      </c>
      <c r="H61" s="182"/>
      <c r="I61" s="182"/>
      <c r="J61" s="191">
        <f t="shared" si="377"/>
        <v>0</v>
      </c>
      <c r="K61" s="182"/>
      <c r="L61" s="182"/>
      <c r="M61" s="191">
        <f t="shared" si="379"/>
        <v>0</v>
      </c>
      <c r="N61" s="182"/>
      <c r="O61" s="182"/>
      <c r="P61" s="191">
        <f t="shared" si="381"/>
        <v>0</v>
      </c>
      <c r="Q61" s="182"/>
      <c r="R61" s="182"/>
      <c r="S61" s="191">
        <f t="shared" si="383"/>
        <v>0</v>
      </c>
      <c r="T61" s="182"/>
      <c r="U61" s="182"/>
      <c r="V61" s="191">
        <f t="shared" si="385"/>
        <v>0</v>
      </c>
      <c r="W61" s="182">
        <v>3500</v>
      </c>
      <c r="X61" s="182"/>
      <c r="Y61" s="191">
        <f t="shared" si="386"/>
        <v>0</v>
      </c>
      <c r="Z61" s="182"/>
      <c r="AA61" s="182"/>
      <c r="AB61" s="191">
        <f t="shared" si="388"/>
        <v>0</v>
      </c>
      <c r="AC61" s="182"/>
      <c r="AD61" s="182"/>
      <c r="AE61" s="191">
        <f t="shared" si="390"/>
        <v>0</v>
      </c>
      <c r="AF61" s="182"/>
      <c r="AG61" s="182"/>
      <c r="AH61" s="191">
        <f t="shared" si="392"/>
        <v>0</v>
      </c>
      <c r="AI61" s="182"/>
      <c r="AJ61" s="182"/>
      <c r="AK61" s="191">
        <f t="shared" si="394"/>
        <v>0</v>
      </c>
      <c r="AL61" s="182"/>
      <c r="AM61" s="182"/>
      <c r="AN61" s="191">
        <f t="shared" si="396"/>
        <v>0</v>
      </c>
      <c r="AO61" s="182"/>
      <c r="AP61" s="182"/>
      <c r="AQ61" s="191">
        <f t="shared" si="398"/>
        <v>0</v>
      </c>
      <c r="AR61" s="391"/>
    </row>
    <row r="62" spans="1:44" ht="30" customHeight="1">
      <c r="A62" s="356"/>
      <c r="B62" s="383"/>
      <c r="C62" s="372"/>
      <c r="D62" s="196" t="s">
        <v>263</v>
      </c>
      <c r="E62" s="194">
        <f t="shared" si="373"/>
        <v>0</v>
      </c>
      <c r="F62" s="194">
        <f t="shared" si="374"/>
        <v>0</v>
      </c>
      <c r="G62" s="195">
        <f t="shared" si="375"/>
        <v>0</v>
      </c>
      <c r="H62" s="192"/>
      <c r="I62" s="192"/>
      <c r="J62" s="191">
        <f t="shared" si="377"/>
        <v>0</v>
      </c>
      <c r="K62" s="192"/>
      <c r="L62" s="192"/>
      <c r="M62" s="191">
        <f t="shared" si="379"/>
        <v>0</v>
      </c>
      <c r="N62" s="192"/>
      <c r="O62" s="192"/>
      <c r="P62" s="191">
        <f t="shared" si="381"/>
        <v>0</v>
      </c>
      <c r="Q62" s="192"/>
      <c r="R62" s="192"/>
      <c r="S62" s="191">
        <f t="shared" si="383"/>
        <v>0</v>
      </c>
      <c r="T62" s="192"/>
      <c r="U62" s="192"/>
      <c r="V62" s="191">
        <f t="shared" si="385"/>
        <v>0</v>
      </c>
      <c r="W62" s="192"/>
      <c r="X62" s="192"/>
      <c r="Y62" s="191">
        <f t="shared" si="386"/>
        <v>0</v>
      </c>
      <c r="Z62" s="192"/>
      <c r="AA62" s="192"/>
      <c r="AB62" s="191">
        <f t="shared" si="388"/>
        <v>0</v>
      </c>
      <c r="AC62" s="192"/>
      <c r="AD62" s="192"/>
      <c r="AE62" s="191">
        <f t="shared" si="390"/>
        <v>0</v>
      </c>
      <c r="AF62" s="192"/>
      <c r="AG62" s="192"/>
      <c r="AH62" s="191">
        <f t="shared" si="392"/>
        <v>0</v>
      </c>
      <c r="AI62" s="192"/>
      <c r="AJ62" s="192"/>
      <c r="AK62" s="191">
        <f t="shared" si="394"/>
        <v>0</v>
      </c>
      <c r="AL62" s="192"/>
      <c r="AM62" s="192"/>
      <c r="AN62" s="191">
        <f t="shared" si="396"/>
        <v>0</v>
      </c>
      <c r="AO62" s="192"/>
      <c r="AP62" s="192"/>
      <c r="AQ62" s="191">
        <f t="shared" si="398"/>
        <v>0</v>
      </c>
      <c r="AR62" s="391"/>
    </row>
    <row r="63" spans="1:44" ht="22.35" customHeight="1">
      <c r="A63" s="356" t="s">
        <v>365</v>
      </c>
      <c r="B63" s="390" t="s">
        <v>414</v>
      </c>
      <c r="C63" s="358" t="s">
        <v>412</v>
      </c>
      <c r="D63" s="188" t="s">
        <v>41</v>
      </c>
      <c r="E63" s="189">
        <f t="shared" si="373"/>
        <v>3829.3739999999998</v>
      </c>
      <c r="F63" s="189">
        <f t="shared" si="374"/>
        <v>0</v>
      </c>
      <c r="G63" s="190">
        <f t="shared" si="375"/>
        <v>0</v>
      </c>
      <c r="H63" s="189">
        <f t="shared" ref="H63:I63" si="399">SUM(H64:H67)</f>
        <v>0</v>
      </c>
      <c r="I63" s="189">
        <f t="shared" si="399"/>
        <v>0</v>
      </c>
      <c r="J63" s="190">
        <f t="shared" si="377"/>
        <v>0</v>
      </c>
      <c r="K63" s="189">
        <f t="shared" ref="K63:L63" si="400">SUM(K64:K67)</f>
        <v>0</v>
      </c>
      <c r="L63" s="189">
        <f t="shared" si="400"/>
        <v>0</v>
      </c>
      <c r="M63" s="190">
        <f t="shared" si="379"/>
        <v>0</v>
      </c>
      <c r="N63" s="189">
        <f t="shared" ref="N63:O63" si="401">SUM(N64:N67)</f>
        <v>0</v>
      </c>
      <c r="O63" s="189">
        <f t="shared" si="401"/>
        <v>0</v>
      </c>
      <c r="P63" s="190">
        <f t="shared" si="381"/>
        <v>0</v>
      </c>
      <c r="Q63" s="189">
        <f t="shared" ref="Q63:R63" si="402">SUM(Q64:Q67)</f>
        <v>0</v>
      </c>
      <c r="R63" s="189">
        <f t="shared" si="402"/>
        <v>0</v>
      </c>
      <c r="S63" s="190">
        <f t="shared" si="383"/>
        <v>0</v>
      </c>
      <c r="T63" s="189">
        <f t="shared" ref="T63:U63" si="403">SUM(T64:T67)</f>
        <v>0</v>
      </c>
      <c r="U63" s="189">
        <f t="shared" si="403"/>
        <v>0</v>
      </c>
      <c r="V63" s="190">
        <f t="shared" si="385"/>
        <v>0</v>
      </c>
      <c r="W63" s="189">
        <f t="shared" ref="W63:X63" si="404">SUM(W64:W67)</f>
        <v>0</v>
      </c>
      <c r="X63" s="189">
        <f t="shared" si="404"/>
        <v>0</v>
      </c>
      <c r="Y63" s="190">
        <f t="shared" si="386"/>
        <v>0</v>
      </c>
      <c r="Z63" s="189">
        <f t="shared" ref="Z63:AA63" si="405">SUM(Z64:Z67)</f>
        <v>0</v>
      </c>
      <c r="AA63" s="189">
        <f t="shared" si="405"/>
        <v>0</v>
      </c>
      <c r="AB63" s="190">
        <f t="shared" si="388"/>
        <v>0</v>
      </c>
      <c r="AC63" s="189">
        <f t="shared" ref="AC63:AD63" si="406">SUM(AC64:AC67)</f>
        <v>0</v>
      </c>
      <c r="AD63" s="189">
        <f t="shared" si="406"/>
        <v>0</v>
      </c>
      <c r="AE63" s="190">
        <f t="shared" si="390"/>
        <v>0</v>
      </c>
      <c r="AF63" s="189">
        <f t="shared" ref="AF63:AG63" si="407">SUM(AF64:AF67)</f>
        <v>0</v>
      </c>
      <c r="AG63" s="189">
        <f t="shared" si="407"/>
        <v>0</v>
      </c>
      <c r="AH63" s="190">
        <f t="shared" si="392"/>
        <v>0</v>
      </c>
      <c r="AI63" s="189">
        <f t="shared" ref="AI63:AJ63" si="408">SUM(AI64:AI67)</f>
        <v>3829.3739999999998</v>
      </c>
      <c r="AJ63" s="189">
        <f t="shared" si="408"/>
        <v>0</v>
      </c>
      <c r="AK63" s="190">
        <f t="shared" si="394"/>
        <v>0</v>
      </c>
      <c r="AL63" s="189">
        <f t="shared" ref="AL63:AM63" si="409">SUM(AL64:AL67)</f>
        <v>0</v>
      </c>
      <c r="AM63" s="189">
        <f t="shared" si="409"/>
        <v>0</v>
      </c>
      <c r="AN63" s="190">
        <f t="shared" si="396"/>
        <v>0</v>
      </c>
      <c r="AO63" s="189">
        <f t="shared" ref="AO63:AP63" si="410">SUM(AO64:AO67)</f>
        <v>0</v>
      </c>
      <c r="AP63" s="189">
        <f t="shared" si="410"/>
        <v>0</v>
      </c>
      <c r="AQ63" s="190">
        <f t="shared" si="398"/>
        <v>0</v>
      </c>
      <c r="AR63" s="391"/>
    </row>
    <row r="64" spans="1:44" ht="39" customHeight="1">
      <c r="A64" s="356"/>
      <c r="B64" s="383"/>
      <c r="C64" s="372"/>
      <c r="D64" s="196" t="s">
        <v>37</v>
      </c>
      <c r="E64" s="194">
        <f t="shared" si="373"/>
        <v>0</v>
      </c>
      <c r="F64" s="194">
        <f t="shared" si="374"/>
        <v>0</v>
      </c>
      <c r="G64" s="195">
        <f t="shared" si="375"/>
        <v>0</v>
      </c>
      <c r="H64" s="182"/>
      <c r="I64" s="182"/>
      <c r="J64" s="191">
        <f t="shared" si="377"/>
        <v>0</v>
      </c>
      <c r="K64" s="182"/>
      <c r="L64" s="182"/>
      <c r="M64" s="191">
        <f t="shared" si="379"/>
        <v>0</v>
      </c>
      <c r="N64" s="182"/>
      <c r="O64" s="182"/>
      <c r="P64" s="191">
        <f t="shared" si="381"/>
        <v>0</v>
      </c>
      <c r="Q64" s="182"/>
      <c r="R64" s="182"/>
      <c r="S64" s="191">
        <f t="shared" si="383"/>
        <v>0</v>
      </c>
      <c r="T64" s="182"/>
      <c r="U64" s="182"/>
      <c r="V64" s="191">
        <f t="shared" si="385"/>
        <v>0</v>
      </c>
      <c r="W64" s="182"/>
      <c r="X64" s="182"/>
      <c r="Y64" s="191">
        <f t="shared" si="386"/>
        <v>0</v>
      </c>
      <c r="Z64" s="182"/>
      <c r="AA64" s="182"/>
      <c r="AB64" s="191">
        <f t="shared" si="388"/>
        <v>0</v>
      </c>
      <c r="AC64" s="182"/>
      <c r="AD64" s="182"/>
      <c r="AE64" s="191">
        <f t="shared" si="390"/>
        <v>0</v>
      </c>
      <c r="AF64" s="182"/>
      <c r="AG64" s="182"/>
      <c r="AH64" s="191">
        <f t="shared" si="392"/>
        <v>0</v>
      </c>
      <c r="AI64" s="182"/>
      <c r="AJ64" s="182"/>
      <c r="AK64" s="191">
        <f t="shared" si="394"/>
        <v>0</v>
      </c>
      <c r="AL64" s="182"/>
      <c r="AM64" s="182"/>
      <c r="AN64" s="191">
        <f t="shared" si="396"/>
        <v>0</v>
      </c>
      <c r="AO64" s="182"/>
      <c r="AP64" s="182"/>
      <c r="AQ64" s="191">
        <f t="shared" si="398"/>
        <v>0</v>
      </c>
      <c r="AR64" s="391"/>
    </row>
    <row r="65" spans="1:44" ht="58.5" customHeight="1">
      <c r="A65" s="356"/>
      <c r="B65" s="383"/>
      <c r="C65" s="372"/>
      <c r="D65" s="196" t="s">
        <v>2</v>
      </c>
      <c r="E65" s="194">
        <f t="shared" si="373"/>
        <v>0</v>
      </c>
      <c r="F65" s="194">
        <f t="shared" si="374"/>
        <v>0</v>
      </c>
      <c r="G65" s="195">
        <f t="shared" si="375"/>
        <v>0</v>
      </c>
      <c r="H65" s="182"/>
      <c r="I65" s="182"/>
      <c r="J65" s="191">
        <f t="shared" si="377"/>
        <v>0</v>
      </c>
      <c r="K65" s="182"/>
      <c r="L65" s="182"/>
      <c r="M65" s="191">
        <f t="shared" si="379"/>
        <v>0</v>
      </c>
      <c r="N65" s="182"/>
      <c r="O65" s="182"/>
      <c r="P65" s="191">
        <f t="shared" si="381"/>
        <v>0</v>
      </c>
      <c r="Q65" s="182"/>
      <c r="R65" s="182"/>
      <c r="S65" s="191">
        <f t="shared" si="383"/>
        <v>0</v>
      </c>
      <c r="T65" s="182"/>
      <c r="U65" s="182"/>
      <c r="V65" s="191">
        <f t="shared" si="385"/>
        <v>0</v>
      </c>
      <c r="W65" s="182"/>
      <c r="X65" s="182"/>
      <c r="Y65" s="191">
        <f t="shared" si="386"/>
        <v>0</v>
      </c>
      <c r="Z65" s="182"/>
      <c r="AA65" s="182"/>
      <c r="AB65" s="191">
        <f t="shared" si="388"/>
        <v>0</v>
      </c>
      <c r="AC65" s="182"/>
      <c r="AD65" s="182"/>
      <c r="AE65" s="191">
        <f t="shared" si="390"/>
        <v>0</v>
      </c>
      <c r="AF65" s="182"/>
      <c r="AG65" s="182"/>
      <c r="AH65" s="191">
        <f t="shared" si="392"/>
        <v>0</v>
      </c>
      <c r="AI65" s="182"/>
      <c r="AJ65" s="182"/>
      <c r="AK65" s="191">
        <f t="shared" si="394"/>
        <v>0</v>
      </c>
      <c r="AL65" s="182"/>
      <c r="AM65" s="182"/>
      <c r="AN65" s="191">
        <f t="shared" si="396"/>
        <v>0</v>
      </c>
      <c r="AO65" s="182"/>
      <c r="AP65" s="182"/>
      <c r="AQ65" s="191">
        <f t="shared" si="398"/>
        <v>0</v>
      </c>
      <c r="AR65" s="391"/>
    </row>
    <row r="66" spans="1:44" ht="21.75" customHeight="1">
      <c r="A66" s="356"/>
      <c r="B66" s="383"/>
      <c r="C66" s="372"/>
      <c r="D66" s="197" t="s">
        <v>43</v>
      </c>
      <c r="E66" s="182">
        <f t="shared" si="373"/>
        <v>3829.3739999999998</v>
      </c>
      <c r="F66" s="182">
        <f t="shared" si="374"/>
        <v>0</v>
      </c>
      <c r="G66" s="191">
        <f t="shared" si="375"/>
        <v>0</v>
      </c>
      <c r="H66" s="182"/>
      <c r="I66" s="182"/>
      <c r="J66" s="191">
        <f t="shared" si="377"/>
        <v>0</v>
      </c>
      <c r="K66" s="182"/>
      <c r="L66" s="182"/>
      <c r="M66" s="191">
        <f t="shared" si="379"/>
        <v>0</v>
      </c>
      <c r="N66" s="182"/>
      <c r="O66" s="182"/>
      <c r="P66" s="191">
        <f t="shared" si="381"/>
        <v>0</v>
      </c>
      <c r="Q66" s="182"/>
      <c r="R66" s="182"/>
      <c r="S66" s="191">
        <f t="shared" si="383"/>
        <v>0</v>
      </c>
      <c r="T66" s="182"/>
      <c r="U66" s="182"/>
      <c r="V66" s="191">
        <f t="shared" si="385"/>
        <v>0</v>
      </c>
      <c r="W66" s="182"/>
      <c r="X66" s="182"/>
      <c r="Y66" s="191">
        <f t="shared" si="386"/>
        <v>0</v>
      </c>
      <c r="Z66" s="182"/>
      <c r="AA66" s="182"/>
      <c r="AB66" s="191">
        <f t="shared" si="388"/>
        <v>0</v>
      </c>
      <c r="AC66" s="182"/>
      <c r="AD66" s="182"/>
      <c r="AE66" s="191">
        <f t="shared" si="390"/>
        <v>0</v>
      </c>
      <c r="AF66" s="182"/>
      <c r="AG66" s="182"/>
      <c r="AH66" s="191">
        <f t="shared" si="392"/>
        <v>0</v>
      </c>
      <c r="AI66" s="182">
        <v>3829.3739999999998</v>
      </c>
      <c r="AJ66" s="182"/>
      <c r="AK66" s="191">
        <f t="shared" si="394"/>
        <v>0</v>
      </c>
      <c r="AL66" s="182"/>
      <c r="AM66" s="182"/>
      <c r="AN66" s="191">
        <f t="shared" si="396"/>
        <v>0</v>
      </c>
      <c r="AO66" s="182"/>
      <c r="AP66" s="182"/>
      <c r="AQ66" s="191">
        <f t="shared" si="398"/>
        <v>0</v>
      </c>
      <c r="AR66" s="391"/>
    </row>
    <row r="67" spans="1:44" ht="30" customHeight="1">
      <c r="A67" s="356"/>
      <c r="B67" s="383"/>
      <c r="C67" s="372"/>
      <c r="D67" s="196" t="s">
        <v>263</v>
      </c>
      <c r="E67" s="194">
        <f t="shared" si="373"/>
        <v>0</v>
      </c>
      <c r="F67" s="194">
        <f t="shared" si="374"/>
        <v>0</v>
      </c>
      <c r="G67" s="195">
        <f t="shared" si="375"/>
        <v>0</v>
      </c>
      <c r="H67" s="192"/>
      <c r="I67" s="192"/>
      <c r="J67" s="191">
        <f t="shared" si="377"/>
        <v>0</v>
      </c>
      <c r="K67" s="192"/>
      <c r="L67" s="192"/>
      <c r="M67" s="191">
        <f t="shared" si="379"/>
        <v>0</v>
      </c>
      <c r="N67" s="192"/>
      <c r="O67" s="192"/>
      <c r="P67" s="191">
        <f t="shared" si="381"/>
        <v>0</v>
      </c>
      <c r="Q67" s="192"/>
      <c r="R67" s="192"/>
      <c r="S67" s="191">
        <f t="shared" si="383"/>
        <v>0</v>
      </c>
      <c r="T67" s="192"/>
      <c r="U67" s="192"/>
      <c r="V67" s="191">
        <f t="shared" si="385"/>
        <v>0</v>
      </c>
      <c r="W67" s="192"/>
      <c r="X67" s="192"/>
      <c r="Y67" s="191">
        <f t="shared" si="386"/>
        <v>0</v>
      </c>
      <c r="Z67" s="192"/>
      <c r="AA67" s="192"/>
      <c r="AB67" s="191">
        <f t="shared" si="388"/>
        <v>0</v>
      </c>
      <c r="AC67" s="192"/>
      <c r="AD67" s="192"/>
      <c r="AE67" s="191">
        <f t="shared" si="390"/>
        <v>0</v>
      </c>
      <c r="AF67" s="192"/>
      <c r="AG67" s="192"/>
      <c r="AH67" s="191">
        <f t="shared" si="392"/>
        <v>0</v>
      </c>
      <c r="AI67" s="192"/>
      <c r="AJ67" s="192"/>
      <c r="AK67" s="191">
        <f t="shared" si="394"/>
        <v>0</v>
      </c>
      <c r="AL67" s="192"/>
      <c r="AM67" s="192"/>
      <c r="AN67" s="191">
        <f t="shared" si="396"/>
        <v>0</v>
      </c>
      <c r="AO67" s="192"/>
      <c r="AP67" s="192"/>
      <c r="AQ67" s="191">
        <f t="shared" si="398"/>
        <v>0</v>
      </c>
      <c r="AR67" s="391"/>
    </row>
    <row r="68" spans="1:44" ht="22.35" customHeight="1">
      <c r="A68" s="356" t="s">
        <v>366</v>
      </c>
      <c r="B68" s="390" t="s">
        <v>415</v>
      </c>
      <c r="C68" s="358" t="s">
        <v>412</v>
      </c>
      <c r="D68" s="188" t="s">
        <v>41</v>
      </c>
      <c r="E68" s="189">
        <f t="shared" si="373"/>
        <v>12195.73</v>
      </c>
      <c r="F68" s="189">
        <f t="shared" si="374"/>
        <v>0</v>
      </c>
      <c r="G68" s="190">
        <f t="shared" si="375"/>
        <v>0</v>
      </c>
      <c r="H68" s="189">
        <f t="shared" ref="H68:I68" si="411">SUM(H69:H72)</f>
        <v>0</v>
      </c>
      <c r="I68" s="189">
        <f t="shared" si="411"/>
        <v>0</v>
      </c>
      <c r="J68" s="190">
        <f t="shared" si="377"/>
        <v>0</v>
      </c>
      <c r="K68" s="189">
        <f t="shared" ref="K68:L68" si="412">SUM(K69:K72)</f>
        <v>0</v>
      </c>
      <c r="L68" s="189">
        <f t="shared" si="412"/>
        <v>0</v>
      </c>
      <c r="M68" s="190">
        <f t="shared" si="379"/>
        <v>0</v>
      </c>
      <c r="N68" s="189">
        <f t="shared" ref="N68:O68" si="413">SUM(N69:N72)</f>
        <v>0</v>
      </c>
      <c r="O68" s="189">
        <f t="shared" si="413"/>
        <v>0</v>
      </c>
      <c r="P68" s="190">
        <f t="shared" si="381"/>
        <v>0</v>
      </c>
      <c r="Q68" s="189">
        <f t="shared" ref="Q68:R68" si="414">SUM(Q69:Q72)</f>
        <v>490</v>
      </c>
      <c r="R68" s="189">
        <f t="shared" si="414"/>
        <v>0</v>
      </c>
      <c r="S68" s="190">
        <f t="shared" si="383"/>
        <v>0</v>
      </c>
      <c r="T68" s="189">
        <f t="shared" ref="T68:U68" si="415">SUM(T69:T72)</f>
        <v>0</v>
      </c>
      <c r="U68" s="189">
        <f t="shared" si="415"/>
        <v>0</v>
      </c>
      <c r="V68" s="190">
        <f t="shared" si="385"/>
        <v>0</v>
      </c>
      <c r="W68" s="189">
        <f t="shared" ref="W68:X68" si="416">SUM(W69:W72)</f>
        <v>0</v>
      </c>
      <c r="X68" s="189">
        <f t="shared" si="416"/>
        <v>0</v>
      </c>
      <c r="Y68" s="190">
        <f t="shared" si="386"/>
        <v>0</v>
      </c>
      <c r="Z68" s="189">
        <f t="shared" ref="Z68:AA68" si="417">SUM(Z69:Z72)</f>
        <v>0</v>
      </c>
      <c r="AA68" s="189">
        <f t="shared" si="417"/>
        <v>0</v>
      </c>
      <c r="AB68" s="190">
        <f t="shared" si="388"/>
        <v>0</v>
      </c>
      <c r="AC68" s="189">
        <f t="shared" ref="AC68:AD68" si="418">SUM(AC69:AC72)</f>
        <v>0</v>
      </c>
      <c r="AD68" s="189">
        <f t="shared" si="418"/>
        <v>0</v>
      </c>
      <c r="AE68" s="190">
        <f t="shared" si="390"/>
        <v>0</v>
      </c>
      <c r="AF68" s="189">
        <f t="shared" ref="AF68:AG68" si="419">SUM(AF69:AF72)</f>
        <v>0</v>
      </c>
      <c r="AG68" s="189">
        <f t="shared" si="419"/>
        <v>0</v>
      </c>
      <c r="AH68" s="190">
        <f t="shared" si="392"/>
        <v>0</v>
      </c>
      <c r="AI68" s="189">
        <f t="shared" ref="AI68:AJ68" si="420">SUM(AI69:AI72)</f>
        <v>11705.73</v>
      </c>
      <c r="AJ68" s="189">
        <f t="shared" si="420"/>
        <v>0</v>
      </c>
      <c r="AK68" s="190">
        <f t="shared" si="394"/>
        <v>0</v>
      </c>
      <c r="AL68" s="189">
        <f t="shared" ref="AL68:AM68" si="421">SUM(AL69:AL72)</f>
        <v>0</v>
      </c>
      <c r="AM68" s="189">
        <f t="shared" si="421"/>
        <v>0</v>
      </c>
      <c r="AN68" s="190">
        <f t="shared" si="396"/>
        <v>0</v>
      </c>
      <c r="AO68" s="189">
        <f t="shared" ref="AO68:AP68" si="422">SUM(AO69:AO72)</f>
        <v>0</v>
      </c>
      <c r="AP68" s="189">
        <f t="shared" si="422"/>
        <v>0</v>
      </c>
      <c r="AQ68" s="190">
        <f t="shared" si="398"/>
        <v>0</v>
      </c>
      <c r="AR68" s="391"/>
    </row>
    <row r="69" spans="1:44" ht="39" customHeight="1">
      <c r="A69" s="356"/>
      <c r="B69" s="383"/>
      <c r="C69" s="372"/>
      <c r="D69" s="196" t="s">
        <v>37</v>
      </c>
      <c r="E69" s="194">
        <f t="shared" si="373"/>
        <v>0</v>
      </c>
      <c r="F69" s="194">
        <f t="shared" si="374"/>
        <v>0</v>
      </c>
      <c r="G69" s="195">
        <f t="shared" si="375"/>
        <v>0</v>
      </c>
      <c r="H69" s="182"/>
      <c r="I69" s="182"/>
      <c r="J69" s="191">
        <f t="shared" si="377"/>
        <v>0</v>
      </c>
      <c r="K69" s="182"/>
      <c r="L69" s="182"/>
      <c r="M69" s="191">
        <f t="shared" si="379"/>
        <v>0</v>
      </c>
      <c r="N69" s="182"/>
      <c r="O69" s="182"/>
      <c r="P69" s="191">
        <f t="shared" si="381"/>
        <v>0</v>
      </c>
      <c r="Q69" s="182"/>
      <c r="R69" s="182"/>
      <c r="S69" s="191">
        <f t="shared" si="383"/>
        <v>0</v>
      </c>
      <c r="T69" s="182"/>
      <c r="U69" s="182"/>
      <c r="V69" s="191">
        <f t="shared" si="385"/>
        <v>0</v>
      </c>
      <c r="W69" s="182"/>
      <c r="X69" s="182"/>
      <c r="Y69" s="191">
        <f t="shared" si="386"/>
        <v>0</v>
      </c>
      <c r="Z69" s="182"/>
      <c r="AA69" s="182"/>
      <c r="AB69" s="191">
        <f t="shared" si="388"/>
        <v>0</v>
      </c>
      <c r="AC69" s="182"/>
      <c r="AD69" s="182"/>
      <c r="AE69" s="191">
        <f t="shared" si="390"/>
        <v>0</v>
      </c>
      <c r="AF69" s="182"/>
      <c r="AG69" s="182"/>
      <c r="AH69" s="191">
        <f t="shared" si="392"/>
        <v>0</v>
      </c>
      <c r="AI69" s="182"/>
      <c r="AJ69" s="182"/>
      <c r="AK69" s="191">
        <f t="shared" si="394"/>
        <v>0</v>
      </c>
      <c r="AL69" s="182"/>
      <c r="AM69" s="182"/>
      <c r="AN69" s="191">
        <f t="shared" si="396"/>
        <v>0</v>
      </c>
      <c r="AO69" s="182"/>
      <c r="AP69" s="182"/>
      <c r="AQ69" s="191">
        <f t="shared" si="398"/>
        <v>0</v>
      </c>
      <c r="AR69" s="391"/>
    </row>
    <row r="70" spans="1:44" ht="58.5" customHeight="1">
      <c r="A70" s="356"/>
      <c r="B70" s="383"/>
      <c r="C70" s="372"/>
      <c r="D70" s="196" t="s">
        <v>2</v>
      </c>
      <c r="E70" s="194">
        <f t="shared" si="373"/>
        <v>0</v>
      </c>
      <c r="F70" s="194">
        <f t="shared" si="374"/>
        <v>0</v>
      </c>
      <c r="G70" s="195">
        <f t="shared" si="375"/>
        <v>0</v>
      </c>
      <c r="H70" s="182"/>
      <c r="I70" s="182"/>
      <c r="J70" s="191">
        <f t="shared" si="377"/>
        <v>0</v>
      </c>
      <c r="K70" s="182"/>
      <c r="L70" s="182"/>
      <c r="M70" s="191">
        <f t="shared" si="379"/>
        <v>0</v>
      </c>
      <c r="N70" s="182"/>
      <c r="O70" s="182"/>
      <c r="P70" s="191">
        <f t="shared" si="381"/>
        <v>0</v>
      </c>
      <c r="Q70" s="182"/>
      <c r="R70" s="182"/>
      <c r="S70" s="191">
        <f t="shared" si="383"/>
        <v>0</v>
      </c>
      <c r="T70" s="182"/>
      <c r="U70" s="182"/>
      <c r="V70" s="191">
        <f t="shared" si="385"/>
        <v>0</v>
      </c>
      <c r="W70" s="182"/>
      <c r="X70" s="182"/>
      <c r="Y70" s="191">
        <f t="shared" si="386"/>
        <v>0</v>
      </c>
      <c r="Z70" s="182"/>
      <c r="AA70" s="182"/>
      <c r="AB70" s="191">
        <f t="shared" si="388"/>
        <v>0</v>
      </c>
      <c r="AC70" s="182"/>
      <c r="AD70" s="182"/>
      <c r="AE70" s="191">
        <f t="shared" si="390"/>
        <v>0</v>
      </c>
      <c r="AF70" s="182"/>
      <c r="AG70" s="182"/>
      <c r="AH70" s="191">
        <f t="shared" si="392"/>
        <v>0</v>
      </c>
      <c r="AI70" s="182"/>
      <c r="AJ70" s="182"/>
      <c r="AK70" s="191">
        <f t="shared" si="394"/>
        <v>0</v>
      </c>
      <c r="AL70" s="182"/>
      <c r="AM70" s="182"/>
      <c r="AN70" s="191">
        <f t="shared" si="396"/>
        <v>0</v>
      </c>
      <c r="AO70" s="182"/>
      <c r="AP70" s="182"/>
      <c r="AQ70" s="191">
        <f t="shared" si="398"/>
        <v>0</v>
      </c>
      <c r="AR70" s="391"/>
    </row>
    <row r="71" spans="1:44" ht="21.75" customHeight="1">
      <c r="A71" s="356"/>
      <c r="B71" s="383"/>
      <c r="C71" s="372"/>
      <c r="D71" s="197" t="s">
        <v>43</v>
      </c>
      <c r="E71" s="182">
        <f t="shared" si="373"/>
        <v>12195.73</v>
      </c>
      <c r="F71" s="182">
        <f t="shared" si="374"/>
        <v>0</v>
      </c>
      <c r="G71" s="191">
        <f t="shared" si="375"/>
        <v>0</v>
      </c>
      <c r="H71" s="182"/>
      <c r="I71" s="182"/>
      <c r="J71" s="191">
        <f t="shared" si="377"/>
        <v>0</v>
      </c>
      <c r="K71" s="182"/>
      <c r="L71" s="182"/>
      <c r="M71" s="191">
        <f t="shared" si="379"/>
        <v>0</v>
      </c>
      <c r="N71" s="182"/>
      <c r="O71" s="182"/>
      <c r="P71" s="191">
        <f t="shared" si="381"/>
        <v>0</v>
      </c>
      <c r="Q71" s="182">
        <v>490</v>
      </c>
      <c r="R71" s="182"/>
      <c r="S71" s="191">
        <f t="shared" si="383"/>
        <v>0</v>
      </c>
      <c r="T71" s="182"/>
      <c r="U71" s="182"/>
      <c r="V71" s="191">
        <f t="shared" si="385"/>
        <v>0</v>
      </c>
      <c r="W71" s="182"/>
      <c r="X71" s="182"/>
      <c r="Y71" s="191">
        <f t="shared" si="386"/>
        <v>0</v>
      </c>
      <c r="Z71" s="182"/>
      <c r="AA71" s="182"/>
      <c r="AB71" s="191">
        <f t="shared" si="388"/>
        <v>0</v>
      </c>
      <c r="AC71" s="182"/>
      <c r="AD71" s="182"/>
      <c r="AE71" s="191">
        <f t="shared" si="390"/>
        <v>0</v>
      </c>
      <c r="AF71" s="182"/>
      <c r="AG71" s="182"/>
      <c r="AH71" s="191">
        <f t="shared" si="392"/>
        <v>0</v>
      </c>
      <c r="AI71" s="182">
        <v>11705.73</v>
      </c>
      <c r="AJ71" s="182"/>
      <c r="AK71" s="191">
        <f t="shared" si="394"/>
        <v>0</v>
      </c>
      <c r="AL71" s="182"/>
      <c r="AM71" s="182"/>
      <c r="AN71" s="191">
        <f t="shared" si="396"/>
        <v>0</v>
      </c>
      <c r="AO71" s="182"/>
      <c r="AP71" s="182"/>
      <c r="AQ71" s="191">
        <f t="shared" si="398"/>
        <v>0</v>
      </c>
      <c r="AR71" s="391"/>
    </row>
    <row r="72" spans="1:44" ht="30" customHeight="1">
      <c r="A72" s="356"/>
      <c r="B72" s="383"/>
      <c r="C72" s="372"/>
      <c r="D72" s="196" t="s">
        <v>263</v>
      </c>
      <c r="E72" s="194">
        <f t="shared" si="373"/>
        <v>0</v>
      </c>
      <c r="F72" s="194">
        <f t="shared" si="374"/>
        <v>0</v>
      </c>
      <c r="G72" s="195">
        <f t="shared" si="375"/>
        <v>0</v>
      </c>
      <c r="H72" s="192"/>
      <c r="I72" s="192"/>
      <c r="J72" s="191">
        <f t="shared" si="377"/>
        <v>0</v>
      </c>
      <c r="K72" s="192"/>
      <c r="L72" s="192"/>
      <c r="M72" s="191">
        <f t="shared" si="379"/>
        <v>0</v>
      </c>
      <c r="N72" s="192"/>
      <c r="O72" s="192"/>
      <c r="P72" s="191">
        <f t="shared" si="381"/>
        <v>0</v>
      </c>
      <c r="Q72" s="192"/>
      <c r="R72" s="192"/>
      <c r="S72" s="191">
        <f t="shared" si="383"/>
        <v>0</v>
      </c>
      <c r="T72" s="192"/>
      <c r="U72" s="192"/>
      <c r="V72" s="191">
        <f t="shared" si="385"/>
        <v>0</v>
      </c>
      <c r="W72" s="192"/>
      <c r="X72" s="192"/>
      <c r="Y72" s="191">
        <f t="shared" si="386"/>
        <v>0</v>
      </c>
      <c r="Z72" s="192"/>
      <c r="AA72" s="192"/>
      <c r="AB72" s="191">
        <f t="shared" si="388"/>
        <v>0</v>
      </c>
      <c r="AC72" s="192"/>
      <c r="AD72" s="192"/>
      <c r="AE72" s="191">
        <f t="shared" si="390"/>
        <v>0</v>
      </c>
      <c r="AF72" s="192"/>
      <c r="AG72" s="192"/>
      <c r="AH72" s="191">
        <f t="shared" si="392"/>
        <v>0</v>
      </c>
      <c r="AI72" s="192"/>
      <c r="AJ72" s="192"/>
      <c r="AK72" s="191">
        <f t="shared" si="394"/>
        <v>0</v>
      </c>
      <c r="AL72" s="192"/>
      <c r="AM72" s="192"/>
      <c r="AN72" s="191">
        <f t="shared" si="396"/>
        <v>0</v>
      </c>
      <c r="AO72" s="192"/>
      <c r="AP72" s="192"/>
      <c r="AQ72" s="191">
        <f t="shared" si="398"/>
        <v>0</v>
      </c>
      <c r="AR72" s="391"/>
    </row>
    <row r="73" spans="1:44" ht="22.35" customHeight="1">
      <c r="A73" s="356" t="s">
        <v>367</v>
      </c>
      <c r="B73" s="390" t="s">
        <v>416</v>
      </c>
      <c r="C73" s="358" t="s">
        <v>412</v>
      </c>
      <c r="D73" s="188" t="s">
        <v>41</v>
      </c>
      <c r="E73" s="189">
        <f t="shared" si="312"/>
        <v>5025.3590000000004</v>
      </c>
      <c r="F73" s="189">
        <f t="shared" si="313"/>
        <v>1050</v>
      </c>
      <c r="G73" s="190">
        <f t="shared" si="314"/>
        <v>20.894029660368542</v>
      </c>
      <c r="H73" s="189">
        <f t="shared" ref="H73:I73" si="423">SUM(H74:H77)</f>
        <v>0</v>
      </c>
      <c r="I73" s="189">
        <f t="shared" si="423"/>
        <v>0</v>
      </c>
      <c r="J73" s="190">
        <f t="shared" si="315"/>
        <v>0</v>
      </c>
      <c r="K73" s="189">
        <f t="shared" ref="K73:L73" si="424">SUM(K74:K77)</f>
        <v>1050</v>
      </c>
      <c r="L73" s="189">
        <f t="shared" si="424"/>
        <v>1050</v>
      </c>
      <c r="M73" s="190">
        <f t="shared" si="291"/>
        <v>100</v>
      </c>
      <c r="N73" s="189">
        <f t="shared" ref="N73:O73" si="425">SUM(N74:N77)</f>
        <v>0</v>
      </c>
      <c r="O73" s="189">
        <f t="shared" si="425"/>
        <v>0</v>
      </c>
      <c r="P73" s="190">
        <f t="shared" si="293"/>
        <v>0</v>
      </c>
      <c r="Q73" s="189">
        <f t="shared" ref="Q73:R73" si="426">SUM(Q74:Q77)</f>
        <v>0</v>
      </c>
      <c r="R73" s="189">
        <f t="shared" si="426"/>
        <v>0</v>
      </c>
      <c r="S73" s="190">
        <f t="shared" si="295"/>
        <v>0</v>
      </c>
      <c r="T73" s="189">
        <f t="shared" ref="T73:U73" si="427">SUM(T74:T77)</f>
        <v>0</v>
      </c>
      <c r="U73" s="189">
        <f t="shared" si="427"/>
        <v>0</v>
      </c>
      <c r="V73" s="190">
        <f t="shared" si="297"/>
        <v>0</v>
      </c>
      <c r="W73" s="189">
        <f t="shared" ref="W73:X73" si="428">SUM(W74:W77)</f>
        <v>0</v>
      </c>
      <c r="X73" s="189">
        <f t="shared" si="428"/>
        <v>0</v>
      </c>
      <c r="Y73" s="190">
        <f t="shared" si="299"/>
        <v>0</v>
      </c>
      <c r="Z73" s="189">
        <f t="shared" ref="Z73:AA73" si="429">SUM(Z74:Z77)</f>
        <v>0</v>
      </c>
      <c r="AA73" s="189">
        <f t="shared" si="429"/>
        <v>0</v>
      </c>
      <c r="AB73" s="190">
        <f t="shared" si="301"/>
        <v>0</v>
      </c>
      <c r="AC73" s="189">
        <f t="shared" ref="AC73:AD73" si="430">SUM(AC74:AC77)</f>
        <v>0</v>
      </c>
      <c r="AD73" s="189">
        <f t="shared" si="430"/>
        <v>0</v>
      </c>
      <c r="AE73" s="190">
        <f t="shared" si="303"/>
        <v>0</v>
      </c>
      <c r="AF73" s="189">
        <f t="shared" ref="AF73:AG73" si="431">SUM(AF74:AF77)</f>
        <v>0</v>
      </c>
      <c r="AG73" s="189">
        <f t="shared" si="431"/>
        <v>0</v>
      </c>
      <c r="AH73" s="190">
        <f t="shared" si="305"/>
        <v>0</v>
      </c>
      <c r="AI73" s="189">
        <f t="shared" ref="AI73:AJ73" si="432">SUM(AI74:AI77)</f>
        <v>3975.3590000000004</v>
      </c>
      <c r="AJ73" s="189">
        <f t="shared" si="432"/>
        <v>0</v>
      </c>
      <c r="AK73" s="190">
        <f t="shared" si="307"/>
        <v>0</v>
      </c>
      <c r="AL73" s="189">
        <f t="shared" ref="AL73:AM73" si="433">SUM(AL74:AL77)</f>
        <v>0</v>
      </c>
      <c r="AM73" s="189">
        <f t="shared" si="433"/>
        <v>0</v>
      </c>
      <c r="AN73" s="190">
        <f t="shared" si="309"/>
        <v>0</v>
      </c>
      <c r="AO73" s="189">
        <f t="shared" ref="AO73:AP73" si="434">SUM(AO74:AO77)</f>
        <v>0</v>
      </c>
      <c r="AP73" s="189">
        <f t="shared" si="434"/>
        <v>0</v>
      </c>
      <c r="AQ73" s="190">
        <f t="shared" si="311"/>
        <v>0</v>
      </c>
      <c r="AR73" s="391"/>
    </row>
    <row r="74" spans="1:44" ht="39" customHeight="1">
      <c r="A74" s="356"/>
      <c r="B74" s="383"/>
      <c r="C74" s="372"/>
      <c r="D74" s="196" t="s">
        <v>37</v>
      </c>
      <c r="E74" s="194">
        <f t="shared" si="312"/>
        <v>0</v>
      </c>
      <c r="F74" s="194">
        <f t="shared" si="313"/>
        <v>0</v>
      </c>
      <c r="G74" s="195">
        <f t="shared" si="314"/>
        <v>0</v>
      </c>
      <c r="H74" s="182"/>
      <c r="I74" s="182"/>
      <c r="J74" s="191">
        <f t="shared" si="315"/>
        <v>0</v>
      </c>
      <c r="K74" s="182"/>
      <c r="L74" s="182"/>
      <c r="M74" s="191">
        <f t="shared" si="291"/>
        <v>0</v>
      </c>
      <c r="N74" s="182"/>
      <c r="O74" s="182"/>
      <c r="P74" s="191">
        <f t="shared" si="293"/>
        <v>0</v>
      </c>
      <c r="Q74" s="182"/>
      <c r="R74" s="182"/>
      <c r="S74" s="191">
        <f t="shared" si="295"/>
        <v>0</v>
      </c>
      <c r="T74" s="182"/>
      <c r="U74" s="182"/>
      <c r="V74" s="191">
        <f t="shared" si="297"/>
        <v>0</v>
      </c>
      <c r="W74" s="182"/>
      <c r="X74" s="182"/>
      <c r="Y74" s="191">
        <f t="shared" si="299"/>
        <v>0</v>
      </c>
      <c r="Z74" s="182"/>
      <c r="AA74" s="182"/>
      <c r="AB74" s="191">
        <f t="shared" si="301"/>
        <v>0</v>
      </c>
      <c r="AC74" s="182"/>
      <c r="AD74" s="182"/>
      <c r="AE74" s="191">
        <f t="shared" si="303"/>
        <v>0</v>
      </c>
      <c r="AF74" s="182"/>
      <c r="AG74" s="182"/>
      <c r="AH74" s="191">
        <f t="shared" si="305"/>
        <v>0</v>
      </c>
      <c r="AI74" s="182"/>
      <c r="AJ74" s="182"/>
      <c r="AK74" s="191">
        <f t="shared" si="307"/>
        <v>0</v>
      </c>
      <c r="AL74" s="182"/>
      <c r="AM74" s="182"/>
      <c r="AN74" s="191">
        <f t="shared" si="309"/>
        <v>0</v>
      </c>
      <c r="AO74" s="182"/>
      <c r="AP74" s="182"/>
      <c r="AQ74" s="191">
        <f t="shared" si="311"/>
        <v>0</v>
      </c>
      <c r="AR74" s="391"/>
    </row>
    <row r="75" spans="1:44" ht="58.5" customHeight="1">
      <c r="A75" s="356"/>
      <c r="B75" s="383"/>
      <c r="C75" s="372"/>
      <c r="D75" s="196" t="s">
        <v>2</v>
      </c>
      <c r="E75" s="194">
        <f t="shared" si="312"/>
        <v>0</v>
      </c>
      <c r="F75" s="194">
        <f t="shared" si="313"/>
        <v>0</v>
      </c>
      <c r="G75" s="195">
        <f t="shared" si="314"/>
        <v>0</v>
      </c>
      <c r="H75" s="182"/>
      <c r="I75" s="182"/>
      <c r="J75" s="191">
        <f t="shared" si="315"/>
        <v>0</v>
      </c>
      <c r="K75" s="182"/>
      <c r="L75" s="182"/>
      <c r="M75" s="191">
        <f t="shared" si="291"/>
        <v>0</v>
      </c>
      <c r="N75" s="182"/>
      <c r="O75" s="182"/>
      <c r="P75" s="191">
        <f t="shared" si="293"/>
        <v>0</v>
      </c>
      <c r="Q75" s="182"/>
      <c r="R75" s="182"/>
      <c r="S75" s="191">
        <f t="shared" si="295"/>
        <v>0</v>
      </c>
      <c r="T75" s="182"/>
      <c r="U75" s="182"/>
      <c r="V75" s="191">
        <f t="shared" si="297"/>
        <v>0</v>
      </c>
      <c r="W75" s="182"/>
      <c r="X75" s="182"/>
      <c r="Y75" s="191">
        <f t="shared" si="299"/>
        <v>0</v>
      </c>
      <c r="Z75" s="182"/>
      <c r="AA75" s="182"/>
      <c r="AB75" s="191">
        <f t="shared" si="301"/>
        <v>0</v>
      </c>
      <c r="AC75" s="182"/>
      <c r="AD75" s="182"/>
      <c r="AE75" s="191">
        <f t="shared" si="303"/>
        <v>0</v>
      </c>
      <c r="AF75" s="182"/>
      <c r="AG75" s="182"/>
      <c r="AH75" s="191">
        <f t="shared" si="305"/>
        <v>0</v>
      </c>
      <c r="AI75" s="182"/>
      <c r="AJ75" s="182"/>
      <c r="AK75" s="191">
        <f t="shared" si="307"/>
        <v>0</v>
      </c>
      <c r="AL75" s="182"/>
      <c r="AM75" s="182"/>
      <c r="AN75" s="191">
        <f t="shared" si="309"/>
        <v>0</v>
      </c>
      <c r="AO75" s="182"/>
      <c r="AP75" s="182"/>
      <c r="AQ75" s="191">
        <f t="shared" si="311"/>
        <v>0</v>
      </c>
      <c r="AR75" s="391"/>
    </row>
    <row r="76" spans="1:44" ht="21.75" customHeight="1">
      <c r="A76" s="356"/>
      <c r="B76" s="383"/>
      <c r="C76" s="372"/>
      <c r="D76" s="197" t="s">
        <v>43</v>
      </c>
      <c r="E76" s="182">
        <f t="shared" si="312"/>
        <v>5025.3590000000004</v>
      </c>
      <c r="F76" s="182">
        <f t="shared" si="313"/>
        <v>1050</v>
      </c>
      <c r="G76" s="191">
        <f t="shared" si="314"/>
        <v>20.894029660368542</v>
      </c>
      <c r="H76" s="182"/>
      <c r="I76" s="182"/>
      <c r="J76" s="191">
        <f t="shared" si="315"/>
        <v>0</v>
      </c>
      <c r="K76" s="182">
        <v>1050</v>
      </c>
      <c r="L76" s="182">
        <v>1050</v>
      </c>
      <c r="M76" s="191">
        <f t="shared" si="291"/>
        <v>100</v>
      </c>
      <c r="N76" s="182"/>
      <c r="O76" s="182"/>
      <c r="P76" s="191">
        <f t="shared" si="293"/>
        <v>0</v>
      </c>
      <c r="Q76" s="182"/>
      <c r="R76" s="182"/>
      <c r="S76" s="191">
        <f t="shared" si="295"/>
        <v>0</v>
      </c>
      <c r="T76" s="182"/>
      <c r="U76" s="182"/>
      <c r="V76" s="191">
        <f t="shared" si="297"/>
        <v>0</v>
      </c>
      <c r="W76" s="182"/>
      <c r="X76" s="182"/>
      <c r="Y76" s="191">
        <f t="shared" si="299"/>
        <v>0</v>
      </c>
      <c r="Z76" s="182"/>
      <c r="AA76" s="182"/>
      <c r="AB76" s="191">
        <f t="shared" si="301"/>
        <v>0</v>
      </c>
      <c r="AC76" s="182"/>
      <c r="AD76" s="182"/>
      <c r="AE76" s="191">
        <f t="shared" si="303"/>
        <v>0</v>
      </c>
      <c r="AF76" s="182"/>
      <c r="AG76" s="182"/>
      <c r="AH76" s="191">
        <f t="shared" si="305"/>
        <v>0</v>
      </c>
      <c r="AI76" s="182">
        <f>5025.359-1050</f>
        <v>3975.3590000000004</v>
      </c>
      <c r="AJ76" s="182"/>
      <c r="AK76" s="191">
        <f t="shared" si="307"/>
        <v>0</v>
      </c>
      <c r="AL76" s="182"/>
      <c r="AM76" s="182"/>
      <c r="AN76" s="191">
        <f t="shared" si="309"/>
        <v>0</v>
      </c>
      <c r="AO76" s="182"/>
      <c r="AP76" s="182"/>
      <c r="AQ76" s="191">
        <f t="shared" si="311"/>
        <v>0</v>
      </c>
      <c r="AR76" s="391"/>
    </row>
    <row r="77" spans="1:44" ht="30" customHeight="1">
      <c r="A77" s="356"/>
      <c r="B77" s="383"/>
      <c r="C77" s="372"/>
      <c r="D77" s="196" t="s">
        <v>263</v>
      </c>
      <c r="E77" s="194">
        <f t="shared" si="312"/>
        <v>0</v>
      </c>
      <c r="F77" s="194">
        <f t="shared" si="313"/>
        <v>0</v>
      </c>
      <c r="G77" s="195">
        <f t="shared" si="314"/>
        <v>0</v>
      </c>
      <c r="H77" s="192"/>
      <c r="I77" s="192"/>
      <c r="J77" s="191">
        <f t="shared" si="315"/>
        <v>0</v>
      </c>
      <c r="K77" s="192"/>
      <c r="L77" s="192"/>
      <c r="M77" s="191">
        <f t="shared" si="291"/>
        <v>0</v>
      </c>
      <c r="N77" s="192"/>
      <c r="O77" s="192"/>
      <c r="P77" s="191">
        <f t="shared" si="293"/>
        <v>0</v>
      </c>
      <c r="Q77" s="192"/>
      <c r="R77" s="192"/>
      <c r="S77" s="191">
        <f t="shared" si="295"/>
        <v>0</v>
      </c>
      <c r="T77" s="192"/>
      <c r="U77" s="192"/>
      <c r="V77" s="191">
        <f t="shared" si="297"/>
        <v>0</v>
      </c>
      <c r="W77" s="192"/>
      <c r="X77" s="192"/>
      <c r="Y77" s="191">
        <f t="shared" si="299"/>
        <v>0</v>
      </c>
      <c r="Z77" s="192"/>
      <c r="AA77" s="192"/>
      <c r="AB77" s="191">
        <f t="shared" si="301"/>
        <v>0</v>
      </c>
      <c r="AC77" s="192"/>
      <c r="AD77" s="192"/>
      <c r="AE77" s="191">
        <f t="shared" si="303"/>
        <v>0</v>
      </c>
      <c r="AF77" s="192"/>
      <c r="AG77" s="192"/>
      <c r="AH77" s="191">
        <f t="shared" si="305"/>
        <v>0</v>
      </c>
      <c r="AI77" s="192"/>
      <c r="AJ77" s="192"/>
      <c r="AK77" s="191">
        <f t="shared" si="307"/>
        <v>0</v>
      </c>
      <c r="AL77" s="192"/>
      <c r="AM77" s="192"/>
      <c r="AN77" s="191">
        <f t="shared" si="309"/>
        <v>0</v>
      </c>
      <c r="AO77" s="192"/>
      <c r="AP77" s="192"/>
      <c r="AQ77" s="191">
        <f t="shared" si="311"/>
        <v>0</v>
      </c>
      <c r="AR77" s="391"/>
    </row>
    <row r="78" spans="1:44" ht="22.35" customHeight="1">
      <c r="A78" s="356" t="s">
        <v>368</v>
      </c>
      <c r="B78" s="390" t="s">
        <v>417</v>
      </c>
      <c r="C78" s="358" t="s">
        <v>412</v>
      </c>
      <c r="D78" s="188" t="s">
        <v>41</v>
      </c>
      <c r="E78" s="189">
        <f t="shared" si="312"/>
        <v>920</v>
      </c>
      <c r="F78" s="189">
        <f t="shared" si="313"/>
        <v>0</v>
      </c>
      <c r="G78" s="190">
        <f t="shared" si="314"/>
        <v>0</v>
      </c>
      <c r="H78" s="189">
        <f t="shared" ref="H78:I78" si="435">SUM(H79:H82)</f>
        <v>0</v>
      </c>
      <c r="I78" s="189">
        <f t="shared" si="435"/>
        <v>0</v>
      </c>
      <c r="J78" s="190">
        <f t="shared" si="315"/>
        <v>0</v>
      </c>
      <c r="K78" s="189">
        <f t="shared" ref="K78:L78" si="436">SUM(K79:K82)</f>
        <v>0</v>
      </c>
      <c r="L78" s="189">
        <f t="shared" si="436"/>
        <v>0</v>
      </c>
      <c r="M78" s="190">
        <f t="shared" si="291"/>
        <v>0</v>
      </c>
      <c r="N78" s="189">
        <f t="shared" ref="N78:O78" si="437">SUM(N79:N82)</f>
        <v>0</v>
      </c>
      <c r="O78" s="189">
        <f t="shared" si="437"/>
        <v>0</v>
      </c>
      <c r="P78" s="190">
        <f t="shared" si="293"/>
        <v>0</v>
      </c>
      <c r="Q78" s="189">
        <f t="shared" ref="Q78:R78" si="438">SUM(Q79:Q82)</f>
        <v>0</v>
      </c>
      <c r="R78" s="189">
        <f t="shared" si="438"/>
        <v>0</v>
      </c>
      <c r="S78" s="190">
        <f t="shared" si="295"/>
        <v>0</v>
      </c>
      <c r="T78" s="189">
        <f t="shared" ref="T78:U78" si="439">SUM(T79:T82)</f>
        <v>0</v>
      </c>
      <c r="U78" s="189">
        <f t="shared" si="439"/>
        <v>0</v>
      </c>
      <c r="V78" s="190">
        <f t="shared" si="297"/>
        <v>0</v>
      </c>
      <c r="W78" s="189">
        <f t="shared" ref="W78:X78" si="440">SUM(W79:W82)</f>
        <v>0</v>
      </c>
      <c r="X78" s="189">
        <f t="shared" si="440"/>
        <v>0</v>
      </c>
      <c r="Y78" s="190">
        <f t="shared" si="299"/>
        <v>0</v>
      </c>
      <c r="Z78" s="189">
        <f t="shared" ref="Z78:AA78" si="441">SUM(Z79:Z82)</f>
        <v>0</v>
      </c>
      <c r="AA78" s="189">
        <f t="shared" si="441"/>
        <v>0</v>
      </c>
      <c r="AB78" s="190">
        <f t="shared" si="301"/>
        <v>0</v>
      </c>
      <c r="AC78" s="189">
        <f t="shared" ref="AC78:AD78" si="442">SUM(AC79:AC82)</f>
        <v>0</v>
      </c>
      <c r="AD78" s="189">
        <f t="shared" si="442"/>
        <v>0</v>
      </c>
      <c r="AE78" s="190">
        <f t="shared" si="303"/>
        <v>0</v>
      </c>
      <c r="AF78" s="189">
        <f t="shared" ref="AF78:AG78" si="443">SUM(AF79:AF82)</f>
        <v>0</v>
      </c>
      <c r="AG78" s="189">
        <f t="shared" si="443"/>
        <v>0</v>
      </c>
      <c r="AH78" s="190">
        <f t="shared" si="305"/>
        <v>0</v>
      </c>
      <c r="AI78" s="189">
        <f t="shared" ref="AI78:AJ78" si="444">SUM(AI79:AI82)</f>
        <v>920</v>
      </c>
      <c r="AJ78" s="189">
        <f t="shared" si="444"/>
        <v>0</v>
      </c>
      <c r="AK78" s="190">
        <f t="shared" si="307"/>
        <v>0</v>
      </c>
      <c r="AL78" s="189">
        <f t="shared" ref="AL78:AM78" si="445">SUM(AL79:AL82)</f>
        <v>0</v>
      </c>
      <c r="AM78" s="189">
        <f t="shared" si="445"/>
        <v>0</v>
      </c>
      <c r="AN78" s="190">
        <f t="shared" si="309"/>
        <v>0</v>
      </c>
      <c r="AO78" s="189">
        <f t="shared" ref="AO78:AP78" si="446">SUM(AO79:AO82)</f>
        <v>0</v>
      </c>
      <c r="AP78" s="189">
        <f t="shared" si="446"/>
        <v>0</v>
      </c>
      <c r="AQ78" s="190">
        <f t="shared" si="311"/>
        <v>0</v>
      </c>
      <c r="AR78" s="391"/>
    </row>
    <row r="79" spans="1:44" ht="39" customHeight="1">
      <c r="A79" s="356"/>
      <c r="B79" s="383"/>
      <c r="C79" s="372"/>
      <c r="D79" s="196" t="s">
        <v>37</v>
      </c>
      <c r="E79" s="194">
        <f t="shared" si="312"/>
        <v>0</v>
      </c>
      <c r="F79" s="194">
        <f t="shared" si="313"/>
        <v>0</v>
      </c>
      <c r="G79" s="195">
        <f t="shared" si="314"/>
        <v>0</v>
      </c>
      <c r="H79" s="182"/>
      <c r="I79" s="182"/>
      <c r="J79" s="191">
        <f t="shared" si="315"/>
        <v>0</v>
      </c>
      <c r="K79" s="182"/>
      <c r="L79" s="182"/>
      <c r="M79" s="191">
        <f t="shared" si="291"/>
        <v>0</v>
      </c>
      <c r="N79" s="182"/>
      <c r="O79" s="182"/>
      <c r="P79" s="191">
        <f t="shared" si="293"/>
        <v>0</v>
      </c>
      <c r="Q79" s="182"/>
      <c r="R79" s="182"/>
      <c r="S79" s="191">
        <f t="shared" si="295"/>
        <v>0</v>
      </c>
      <c r="T79" s="182"/>
      <c r="U79" s="182"/>
      <c r="V79" s="191">
        <f t="shared" si="297"/>
        <v>0</v>
      </c>
      <c r="W79" s="182"/>
      <c r="X79" s="182"/>
      <c r="Y79" s="191">
        <f t="shared" si="299"/>
        <v>0</v>
      </c>
      <c r="Z79" s="182"/>
      <c r="AA79" s="182"/>
      <c r="AB79" s="191">
        <f t="shared" si="301"/>
        <v>0</v>
      </c>
      <c r="AC79" s="182"/>
      <c r="AD79" s="182"/>
      <c r="AE79" s="191">
        <f t="shared" si="303"/>
        <v>0</v>
      </c>
      <c r="AF79" s="182"/>
      <c r="AG79" s="182"/>
      <c r="AH79" s="191">
        <f t="shared" si="305"/>
        <v>0</v>
      </c>
      <c r="AI79" s="182"/>
      <c r="AJ79" s="182"/>
      <c r="AK79" s="191">
        <f t="shared" si="307"/>
        <v>0</v>
      </c>
      <c r="AL79" s="182"/>
      <c r="AM79" s="182"/>
      <c r="AN79" s="191">
        <f t="shared" si="309"/>
        <v>0</v>
      </c>
      <c r="AO79" s="182"/>
      <c r="AP79" s="182"/>
      <c r="AQ79" s="191">
        <f t="shared" si="311"/>
        <v>0</v>
      </c>
      <c r="AR79" s="391"/>
    </row>
    <row r="80" spans="1:44" ht="58.5" customHeight="1">
      <c r="A80" s="356"/>
      <c r="B80" s="383"/>
      <c r="C80" s="372"/>
      <c r="D80" s="196" t="s">
        <v>2</v>
      </c>
      <c r="E80" s="194">
        <f t="shared" si="312"/>
        <v>0</v>
      </c>
      <c r="F80" s="194">
        <f t="shared" si="313"/>
        <v>0</v>
      </c>
      <c r="G80" s="195">
        <f t="shared" si="314"/>
        <v>0</v>
      </c>
      <c r="H80" s="182"/>
      <c r="I80" s="182"/>
      <c r="J80" s="191">
        <f t="shared" si="315"/>
        <v>0</v>
      </c>
      <c r="K80" s="182"/>
      <c r="L80" s="182"/>
      <c r="M80" s="191">
        <f t="shared" si="291"/>
        <v>0</v>
      </c>
      <c r="N80" s="182"/>
      <c r="O80" s="182"/>
      <c r="P80" s="191">
        <f t="shared" si="293"/>
        <v>0</v>
      </c>
      <c r="Q80" s="182"/>
      <c r="R80" s="182"/>
      <c r="S80" s="191">
        <f t="shared" si="295"/>
        <v>0</v>
      </c>
      <c r="T80" s="182"/>
      <c r="U80" s="182"/>
      <c r="V80" s="191">
        <f t="shared" si="297"/>
        <v>0</v>
      </c>
      <c r="W80" s="182"/>
      <c r="X80" s="182"/>
      <c r="Y80" s="191">
        <f t="shared" si="299"/>
        <v>0</v>
      </c>
      <c r="Z80" s="182"/>
      <c r="AA80" s="182"/>
      <c r="AB80" s="191">
        <f t="shared" si="301"/>
        <v>0</v>
      </c>
      <c r="AC80" s="182"/>
      <c r="AD80" s="182"/>
      <c r="AE80" s="191">
        <f t="shared" si="303"/>
        <v>0</v>
      </c>
      <c r="AF80" s="182"/>
      <c r="AG80" s="182"/>
      <c r="AH80" s="191">
        <f t="shared" si="305"/>
        <v>0</v>
      </c>
      <c r="AI80" s="182"/>
      <c r="AJ80" s="182"/>
      <c r="AK80" s="191">
        <f t="shared" si="307"/>
        <v>0</v>
      </c>
      <c r="AL80" s="182"/>
      <c r="AM80" s="182"/>
      <c r="AN80" s="191">
        <f t="shared" si="309"/>
        <v>0</v>
      </c>
      <c r="AO80" s="182"/>
      <c r="AP80" s="182"/>
      <c r="AQ80" s="191">
        <f t="shared" si="311"/>
        <v>0</v>
      </c>
      <c r="AR80" s="391"/>
    </row>
    <row r="81" spans="1:44" ht="21.75" customHeight="1">
      <c r="A81" s="356"/>
      <c r="B81" s="383"/>
      <c r="C81" s="372"/>
      <c r="D81" s="197" t="s">
        <v>43</v>
      </c>
      <c r="E81" s="182">
        <f t="shared" si="312"/>
        <v>920</v>
      </c>
      <c r="F81" s="182">
        <f t="shared" si="313"/>
        <v>0</v>
      </c>
      <c r="G81" s="191">
        <f t="shared" si="314"/>
        <v>0</v>
      </c>
      <c r="H81" s="182"/>
      <c r="I81" s="182"/>
      <c r="J81" s="191">
        <f t="shared" si="315"/>
        <v>0</v>
      </c>
      <c r="K81" s="182"/>
      <c r="L81" s="182"/>
      <c r="M81" s="191">
        <f t="shared" si="291"/>
        <v>0</v>
      </c>
      <c r="N81" s="182"/>
      <c r="O81" s="182"/>
      <c r="P81" s="191">
        <f t="shared" si="293"/>
        <v>0</v>
      </c>
      <c r="Q81" s="182"/>
      <c r="R81" s="182"/>
      <c r="S81" s="191">
        <f t="shared" si="295"/>
        <v>0</v>
      </c>
      <c r="T81" s="182"/>
      <c r="U81" s="182"/>
      <c r="V81" s="191">
        <f t="shared" si="297"/>
        <v>0</v>
      </c>
      <c r="W81" s="182"/>
      <c r="X81" s="182"/>
      <c r="Y81" s="191">
        <f t="shared" si="299"/>
        <v>0</v>
      </c>
      <c r="Z81" s="182"/>
      <c r="AA81" s="182"/>
      <c r="AB81" s="191">
        <f t="shared" si="301"/>
        <v>0</v>
      </c>
      <c r="AC81" s="182"/>
      <c r="AD81" s="182"/>
      <c r="AE81" s="191">
        <f t="shared" si="303"/>
        <v>0</v>
      </c>
      <c r="AF81" s="182"/>
      <c r="AG81" s="182"/>
      <c r="AH81" s="191">
        <f t="shared" si="305"/>
        <v>0</v>
      </c>
      <c r="AI81" s="182">
        <v>920</v>
      </c>
      <c r="AJ81" s="182"/>
      <c r="AK81" s="191">
        <f t="shared" si="307"/>
        <v>0</v>
      </c>
      <c r="AL81" s="182"/>
      <c r="AM81" s="182"/>
      <c r="AN81" s="191">
        <f t="shared" si="309"/>
        <v>0</v>
      </c>
      <c r="AO81" s="182"/>
      <c r="AP81" s="182"/>
      <c r="AQ81" s="191">
        <f t="shared" si="311"/>
        <v>0</v>
      </c>
      <c r="AR81" s="391"/>
    </row>
    <row r="82" spans="1:44" ht="30" customHeight="1">
      <c r="A82" s="356"/>
      <c r="B82" s="376"/>
      <c r="C82" s="372"/>
      <c r="D82" s="196" t="s">
        <v>263</v>
      </c>
      <c r="E82" s="194">
        <f t="shared" si="312"/>
        <v>0</v>
      </c>
      <c r="F82" s="194">
        <f t="shared" si="313"/>
        <v>0</v>
      </c>
      <c r="G82" s="195">
        <f t="shared" si="314"/>
        <v>0</v>
      </c>
      <c r="H82" s="192"/>
      <c r="I82" s="192"/>
      <c r="J82" s="191">
        <f t="shared" si="315"/>
        <v>0</v>
      </c>
      <c r="K82" s="192"/>
      <c r="L82" s="192"/>
      <c r="M82" s="191">
        <f t="shared" si="291"/>
        <v>0</v>
      </c>
      <c r="N82" s="192"/>
      <c r="O82" s="192"/>
      <c r="P82" s="191">
        <f t="shared" si="293"/>
        <v>0</v>
      </c>
      <c r="Q82" s="192"/>
      <c r="R82" s="192"/>
      <c r="S82" s="191">
        <f t="shared" si="295"/>
        <v>0</v>
      </c>
      <c r="T82" s="192"/>
      <c r="U82" s="192"/>
      <c r="V82" s="191">
        <f t="shared" si="297"/>
        <v>0</v>
      </c>
      <c r="W82" s="192"/>
      <c r="X82" s="192"/>
      <c r="Y82" s="191">
        <f t="shared" si="299"/>
        <v>0</v>
      </c>
      <c r="Z82" s="192"/>
      <c r="AA82" s="192"/>
      <c r="AB82" s="191">
        <f t="shared" si="301"/>
        <v>0</v>
      </c>
      <c r="AC82" s="192"/>
      <c r="AD82" s="192"/>
      <c r="AE82" s="191">
        <f t="shared" si="303"/>
        <v>0</v>
      </c>
      <c r="AF82" s="192"/>
      <c r="AG82" s="192"/>
      <c r="AH82" s="191">
        <f t="shared" si="305"/>
        <v>0</v>
      </c>
      <c r="AI82" s="192"/>
      <c r="AJ82" s="192"/>
      <c r="AK82" s="191">
        <f t="shared" si="307"/>
        <v>0</v>
      </c>
      <c r="AL82" s="192"/>
      <c r="AM82" s="192"/>
      <c r="AN82" s="191">
        <f t="shared" si="309"/>
        <v>0</v>
      </c>
      <c r="AO82" s="192"/>
      <c r="AP82" s="192"/>
      <c r="AQ82" s="191">
        <f t="shared" si="311"/>
        <v>0</v>
      </c>
      <c r="AR82" s="391"/>
    </row>
    <row r="83" spans="1:44" ht="22.35" customHeight="1">
      <c r="A83" s="356" t="s">
        <v>369</v>
      </c>
      <c r="B83" s="390" t="s">
        <v>418</v>
      </c>
      <c r="C83" s="358" t="s">
        <v>412</v>
      </c>
      <c r="D83" s="188" t="s">
        <v>41</v>
      </c>
      <c r="E83" s="189">
        <f t="shared" ref="E83:E92" si="447">H83+K83+N83+Q83+T83+W83+Z83+AC83+AF83+AI83+AL83+AO83</f>
        <v>3688.3719999999998</v>
      </c>
      <c r="F83" s="189">
        <f t="shared" ref="F83:F92" si="448">I83+L83+O83+R83+U83+X83+AA83+AD83+AG83+AJ83+AM83+AP83</f>
        <v>0</v>
      </c>
      <c r="G83" s="190">
        <f t="shared" ref="G83:G92" si="449">IF(F83,F83/E83*100,0)</f>
        <v>0</v>
      </c>
      <c r="H83" s="189">
        <f t="shared" ref="H83:I83" si="450">SUM(H84:H87)</f>
        <v>0</v>
      </c>
      <c r="I83" s="189">
        <f t="shared" si="450"/>
        <v>0</v>
      </c>
      <c r="J83" s="190">
        <f t="shared" ref="J83:J92" si="451">IF(I83,I83/H83*100,0)</f>
        <v>0</v>
      </c>
      <c r="K83" s="189">
        <f t="shared" ref="K83:L83" si="452">SUM(K84:K87)</f>
        <v>0</v>
      </c>
      <c r="L83" s="189">
        <f t="shared" si="452"/>
        <v>0</v>
      </c>
      <c r="M83" s="190">
        <f t="shared" ref="M83:M92" si="453">IF(L83,L83/K83*100,0)</f>
        <v>0</v>
      </c>
      <c r="N83" s="189">
        <f t="shared" ref="N83:O83" si="454">SUM(N84:N87)</f>
        <v>0</v>
      </c>
      <c r="O83" s="189">
        <f t="shared" si="454"/>
        <v>0</v>
      </c>
      <c r="P83" s="190">
        <f t="shared" ref="P83:P92" si="455">IF(O83,O83/N83*100,0)</f>
        <v>0</v>
      </c>
      <c r="Q83" s="189">
        <f t="shared" ref="Q83:R83" si="456">SUM(Q84:Q87)</f>
        <v>0</v>
      </c>
      <c r="R83" s="189">
        <f t="shared" si="456"/>
        <v>0</v>
      </c>
      <c r="S83" s="190">
        <f t="shared" ref="S83:S92" si="457">IF(R83,R83/Q83*100,0)</f>
        <v>0</v>
      </c>
      <c r="T83" s="189">
        <f t="shared" ref="T83:U83" si="458">SUM(T84:T87)</f>
        <v>0</v>
      </c>
      <c r="U83" s="189">
        <f t="shared" si="458"/>
        <v>0</v>
      </c>
      <c r="V83" s="190">
        <f t="shared" ref="V83:V92" si="459">IF(U83,U83/T83*100,0)</f>
        <v>0</v>
      </c>
      <c r="W83" s="189">
        <f t="shared" ref="W83:X83" si="460">SUM(W84:W87)</f>
        <v>0</v>
      </c>
      <c r="X83" s="189">
        <f t="shared" si="460"/>
        <v>0</v>
      </c>
      <c r="Y83" s="190">
        <f t="shared" ref="Y83:Y92" si="461">IF(X83,X83/W83*100,0)</f>
        <v>0</v>
      </c>
      <c r="Z83" s="189">
        <f t="shared" ref="Z83:AA83" si="462">SUM(Z84:Z87)</f>
        <v>0</v>
      </c>
      <c r="AA83" s="189">
        <f t="shared" si="462"/>
        <v>0</v>
      </c>
      <c r="AB83" s="190">
        <f t="shared" ref="AB83:AB92" si="463">IF(AA83,AA83/Z83*100,0)</f>
        <v>0</v>
      </c>
      <c r="AC83" s="189">
        <f t="shared" ref="AC83:AD83" si="464">SUM(AC84:AC87)</f>
        <v>0</v>
      </c>
      <c r="AD83" s="189">
        <f t="shared" si="464"/>
        <v>0</v>
      </c>
      <c r="AE83" s="190">
        <f t="shared" ref="AE83:AE92" si="465">IF(AD83,AD83/AC83*100,0)</f>
        <v>0</v>
      </c>
      <c r="AF83" s="189">
        <f t="shared" ref="AF83:AG83" si="466">SUM(AF84:AF87)</f>
        <v>0</v>
      </c>
      <c r="AG83" s="189">
        <f t="shared" si="466"/>
        <v>0</v>
      </c>
      <c r="AH83" s="190">
        <f t="shared" ref="AH83:AH92" si="467">IF(AG83,AG83/AF83*100,0)</f>
        <v>0</v>
      </c>
      <c r="AI83" s="189">
        <f t="shared" ref="AI83:AJ83" si="468">SUM(AI84:AI87)</f>
        <v>3688.3719999999998</v>
      </c>
      <c r="AJ83" s="189">
        <f t="shared" si="468"/>
        <v>0</v>
      </c>
      <c r="AK83" s="190">
        <f t="shared" ref="AK83:AK92" si="469">IF(AJ83,AJ83/AI83*100,0)</f>
        <v>0</v>
      </c>
      <c r="AL83" s="189">
        <f t="shared" ref="AL83:AM83" si="470">SUM(AL84:AL87)</f>
        <v>0</v>
      </c>
      <c r="AM83" s="189">
        <f t="shared" si="470"/>
        <v>0</v>
      </c>
      <c r="AN83" s="190">
        <f t="shared" ref="AN83:AN92" si="471">IF(AM83,AM83/AL83*100,0)</f>
        <v>0</v>
      </c>
      <c r="AO83" s="189">
        <f t="shared" ref="AO83:AP83" si="472">SUM(AO84:AO87)</f>
        <v>0</v>
      </c>
      <c r="AP83" s="189">
        <f t="shared" si="472"/>
        <v>0</v>
      </c>
      <c r="AQ83" s="190">
        <f t="shared" ref="AQ83:AQ92" si="473">IF(AP83,AP83/AO83*100,0)</f>
        <v>0</v>
      </c>
      <c r="AR83" s="391"/>
    </row>
    <row r="84" spans="1:44" ht="39" customHeight="1">
      <c r="A84" s="356"/>
      <c r="B84" s="383"/>
      <c r="C84" s="372"/>
      <c r="D84" s="196" t="s">
        <v>37</v>
      </c>
      <c r="E84" s="194">
        <f t="shared" si="447"/>
        <v>0</v>
      </c>
      <c r="F84" s="194">
        <f t="shared" si="448"/>
        <v>0</v>
      </c>
      <c r="G84" s="195">
        <f t="shared" si="449"/>
        <v>0</v>
      </c>
      <c r="H84" s="182"/>
      <c r="I84" s="182"/>
      <c r="J84" s="191">
        <f t="shared" si="451"/>
        <v>0</v>
      </c>
      <c r="K84" s="182"/>
      <c r="L84" s="182"/>
      <c r="M84" s="191">
        <f t="shared" si="453"/>
        <v>0</v>
      </c>
      <c r="N84" s="182"/>
      <c r="O84" s="182"/>
      <c r="P84" s="191">
        <f t="shared" si="455"/>
        <v>0</v>
      </c>
      <c r="Q84" s="182"/>
      <c r="R84" s="182"/>
      <c r="S84" s="191">
        <f t="shared" si="457"/>
        <v>0</v>
      </c>
      <c r="T84" s="182"/>
      <c r="U84" s="182"/>
      <c r="V84" s="191">
        <f t="shared" si="459"/>
        <v>0</v>
      </c>
      <c r="W84" s="182"/>
      <c r="X84" s="182"/>
      <c r="Y84" s="191">
        <f t="shared" si="461"/>
        <v>0</v>
      </c>
      <c r="Z84" s="182"/>
      <c r="AA84" s="182"/>
      <c r="AB84" s="191">
        <f t="shared" si="463"/>
        <v>0</v>
      </c>
      <c r="AC84" s="182"/>
      <c r="AD84" s="182"/>
      <c r="AE84" s="191">
        <f t="shared" si="465"/>
        <v>0</v>
      </c>
      <c r="AF84" s="182"/>
      <c r="AG84" s="182"/>
      <c r="AH84" s="191">
        <f t="shared" si="467"/>
        <v>0</v>
      </c>
      <c r="AI84" s="182"/>
      <c r="AJ84" s="182"/>
      <c r="AK84" s="191">
        <f t="shared" si="469"/>
        <v>0</v>
      </c>
      <c r="AL84" s="182"/>
      <c r="AM84" s="182"/>
      <c r="AN84" s="191">
        <f t="shared" si="471"/>
        <v>0</v>
      </c>
      <c r="AO84" s="182"/>
      <c r="AP84" s="182"/>
      <c r="AQ84" s="191">
        <f t="shared" si="473"/>
        <v>0</v>
      </c>
      <c r="AR84" s="391"/>
    </row>
    <row r="85" spans="1:44" ht="58.5" customHeight="1">
      <c r="A85" s="356"/>
      <c r="B85" s="383"/>
      <c r="C85" s="372"/>
      <c r="D85" s="196" t="s">
        <v>2</v>
      </c>
      <c r="E85" s="194">
        <f t="shared" si="447"/>
        <v>0</v>
      </c>
      <c r="F85" s="194">
        <f t="shared" si="448"/>
        <v>0</v>
      </c>
      <c r="G85" s="195">
        <f t="shared" si="449"/>
        <v>0</v>
      </c>
      <c r="H85" s="182"/>
      <c r="I85" s="182"/>
      <c r="J85" s="191">
        <f t="shared" si="451"/>
        <v>0</v>
      </c>
      <c r="K85" s="182"/>
      <c r="L85" s="182"/>
      <c r="M85" s="191">
        <f t="shared" si="453"/>
        <v>0</v>
      </c>
      <c r="N85" s="182"/>
      <c r="O85" s="182"/>
      <c r="P85" s="191">
        <f t="shared" si="455"/>
        <v>0</v>
      </c>
      <c r="Q85" s="182"/>
      <c r="R85" s="182"/>
      <c r="S85" s="191">
        <f t="shared" si="457"/>
        <v>0</v>
      </c>
      <c r="T85" s="182"/>
      <c r="U85" s="182"/>
      <c r="V85" s="191">
        <f t="shared" si="459"/>
        <v>0</v>
      </c>
      <c r="W85" s="182"/>
      <c r="X85" s="182"/>
      <c r="Y85" s="191">
        <f t="shared" si="461"/>
        <v>0</v>
      </c>
      <c r="Z85" s="182"/>
      <c r="AA85" s="182"/>
      <c r="AB85" s="191">
        <f t="shared" si="463"/>
        <v>0</v>
      </c>
      <c r="AC85" s="182"/>
      <c r="AD85" s="182"/>
      <c r="AE85" s="191">
        <f t="shared" si="465"/>
        <v>0</v>
      </c>
      <c r="AF85" s="182"/>
      <c r="AG85" s="182"/>
      <c r="AH85" s="191">
        <f t="shared" si="467"/>
        <v>0</v>
      </c>
      <c r="AI85" s="182"/>
      <c r="AJ85" s="182"/>
      <c r="AK85" s="191">
        <f t="shared" si="469"/>
        <v>0</v>
      </c>
      <c r="AL85" s="182"/>
      <c r="AM85" s="182"/>
      <c r="AN85" s="191">
        <f t="shared" si="471"/>
        <v>0</v>
      </c>
      <c r="AO85" s="182"/>
      <c r="AP85" s="182"/>
      <c r="AQ85" s="191">
        <f t="shared" si="473"/>
        <v>0</v>
      </c>
      <c r="AR85" s="391"/>
    </row>
    <row r="86" spans="1:44" ht="21.75" customHeight="1">
      <c r="A86" s="356"/>
      <c r="B86" s="383"/>
      <c r="C86" s="372"/>
      <c r="D86" s="197" t="s">
        <v>43</v>
      </c>
      <c r="E86" s="182">
        <f t="shared" si="447"/>
        <v>3688.3719999999998</v>
      </c>
      <c r="F86" s="182">
        <f t="shared" si="448"/>
        <v>0</v>
      </c>
      <c r="G86" s="191">
        <f t="shared" si="449"/>
        <v>0</v>
      </c>
      <c r="H86" s="182"/>
      <c r="I86" s="182"/>
      <c r="J86" s="191">
        <f t="shared" si="451"/>
        <v>0</v>
      </c>
      <c r="K86" s="182"/>
      <c r="L86" s="182"/>
      <c r="M86" s="191">
        <f t="shared" si="453"/>
        <v>0</v>
      </c>
      <c r="N86" s="182"/>
      <c r="O86" s="182"/>
      <c r="P86" s="191">
        <f t="shared" si="455"/>
        <v>0</v>
      </c>
      <c r="Q86" s="182"/>
      <c r="R86" s="182"/>
      <c r="S86" s="191">
        <f t="shared" si="457"/>
        <v>0</v>
      </c>
      <c r="T86" s="182"/>
      <c r="U86" s="182"/>
      <c r="V86" s="191">
        <f t="shared" si="459"/>
        <v>0</v>
      </c>
      <c r="W86" s="182"/>
      <c r="X86" s="182"/>
      <c r="Y86" s="191">
        <f t="shared" si="461"/>
        <v>0</v>
      </c>
      <c r="Z86" s="182"/>
      <c r="AA86" s="182"/>
      <c r="AB86" s="191">
        <f t="shared" si="463"/>
        <v>0</v>
      </c>
      <c r="AC86" s="182"/>
      <c r="AD86" s="182"/>
      <c r="AE86" s="191">
        <f t="shared" si="465"/>
        <v>0</v>
      </c>
      <c r="AF86" s="182"/>
      <c r="AG86" s="182"/>
      <c r="AH86" s="191">
        <f t="shared" si="467"/>
        <v>0</v>
      </c>
      <c r="AI86" s="182">
        <v>3688.3719999999998</v>
      </c>
      <c r="AJ86" s="182"/>
      <c r="AK86" s="191">
        <f t="shared" si="469"/>
        <v>0</v>
      </c>
      <c r="AL86" s="182"/>
      <c r="AM86" s="182"/>
      <c r="AN86" s="191">
        <f t="shared" si="471"/>
        <v>0</v>
      </c>
      <c r="AO86" s="182"/>
      <c r="AP86" s="182"/>
      <c r="AQ86" s="191">
        <f t="shared" si="473"/>
        <v>0</v>
      </c>
      <c r="AR86" s="391"/>
    </row>
    <row r="87" spans="1:44" ht="30" customHeight="1">
      <c r="A87" s="356"/>
      <c r="B87" s="383"/>
      <c r="C87" s="372"/>
      <c r="D87" s="196" t="s">
        <v>263</v>
      </c>
      <c r="E87" s="194">
        <f t="shared" si="447"/>
        <v>0</v>
      </c>
      <c r="F87" s="194">
        <f t="shared" si="448"/>
        <v>0</v>
      </c>
      <c r="G87" s="195">
        <f t="shared" si="449"/>
        <v>0</v>
      </c>
      <c r="H87" s="192"/>
      <c r="I87" s="192"/>
      <c r="J87" s="191">
        <f t="shared" si="451"/>
        <v>0</v>
      </c>
      <c r="K87" s="192"/>
      <c r="L87" s="192"/>
      <c r="M87" s="191">
        <f t="shared" si="453"/>
        <v>0</v>
      </c>
      <c r="N87" s="192"/>
      <c r="O87" s="192"/>
      <c r="P87" s="191">
        <f t="shared" si="455"/>
        <v>0</v>
      </c>
      <c r="Q87" s="192"/>
      <c r="R87" s="192"/>
      <c r="S87" s="191">
        <f t="shared" si="457"/>
        <v>0</v>
      </c>
      <c r="T87" s="192"/>
      <c r="U87" s="192"/>
      <c r="V87" s="191">
        <f t="shared" si="459"/>
        <v>0</v>
      </c>
      <c r="W87" s="192"/>
      <c r="X87" s="192"/>
      <c r="Y87" s="191">
        <f t="shared" si="461"/>
        <v>0</v>
      </c>
      <c r="Z87" s="192"/>
      <c r="AA87" s="192"/>
      <c r="AB87" s="191">
        <f t="shared" si="463"/>
        <v>0</v>
      </c>
      <c r="AC87" s="192"/>
      <c r="AD87" s="192"/>
      <c r="AE87" s="191">
        <f t="shared" si="465"/>
        <v>0</v>
      </c>
      <c r="AF87" s="192"/>
      <c r="AG87" s="192"/>
      <c r="AH87" s="191">
        <f t="shared" si="467"/>
        <v>0</v>
      </c>
      <c r="AI87" s="192"/>
      <c r="AJ87" s="192"/>
      <c r="AK87" s="191">
        <f t="shared" si="469"/>
        <v>0</v>
      </c>
      <c r="AL87" s="192"/>
      <c r="AM87" s="192"/>
      <c r="AN87" s="191">
        <f t="shared" si="471"/>
        <v>0</v>
      </c>
      <c r="AO87" s="192"/>
      <c r="AP87" s="192"/>
      <c r="AQ87" s="191">
        <f t="shared" si="473"/>
        <v>0</v>
      </c>
      <c r="AR87" s="391"/>
    </row>
    <row r="88" spans="1:44" ht="22.35" customHeight="1">
      <c r="A88" s="356" t="s">
        <v>370</v>
      </c>
      <c r="B88" s="390" t="s">
        <v>419</v>
      </c>
      <c r="C88" s="358" t="s">
        <v>412</v>
      </c>
      <c r="D88" s="188" t="s">
        <v>41</v>
      </c>
      <c r="E88" s="189">
        <f t="shared" si="447"/>
        <v>3301.0059999999999</v>
      </c>
      <c r="F88" s="189">
        <f t="shared" si="448"/>
        <v>0</v>
      </c>
      <c r="G88" s="190">
        <f t="shared" si="449"/>
        <v>0</v>
      </c>
      <c r="H88" s="189">
        <f t="shared" ref="H88:I88" si="474">SUM(H89:H92)</f>
        <v>0</v>
      </c>
      <c r="I88" s="189">
        <f t="shared" si="474"/>
        <v>0</v>
      </c>
      <c r="J88" s="190">
        <f t="shared" si="451"/>
        <v>0</v>
      </c>
      <c r="K88" s="189">
        <f t="shared" ref="K88:L88" si="475">SUM(K89:K92)</f>
        <v>0</v>
      </c>
      <c r="L88" s="189">
        <f t="shared" si="475"/>
        <v>0</v>
      </c>
      <c r="M88" s="190">
        <f t="shared" si="453"/>
        <v>0</v>
      </c>
      <c r="N88" s="189">
        <f t="shared" ref="N88:O88" si="476">SUM(N89:N92)</f>
        <v>0</v>
      </c>
      <c r="O88" s="189">
        <f t="shared" si="476"/>
        <v>0</v>
      </c>
      <c r="P88" s="190">
        <f t="shared" si="455"/>
        <v>0</v>
      </c>
      <c r="Q88" s="189">
        <f t="shared" ref="Q88:R88" si="477">SUM(Q89:Q92)</f>
        <v>0</v>
      </c>
      <c r="R88" s="189">
        <f t="shared" si="477"/>
        <v>0</v>
      </c>
      <c r="S88" s="190">
        <f t="shared" si="457"/>
        <v>0</v>
      </c>
      <c r="T88" s="189">
        <f t="shared" ref="T88:U88" si="478">SUM(T89:T92)</f>
        <v>0</v>
      </c>
      <c r="U88" s="189">
        <f t="shared" si="478"/>
        <v>0</v>
      </c>
      <c r="V88" s="190">
        <f t="shared" si="459"/>
        <v>0</v>
      </c>
      <c r="W88" s="189">
        <f t="shared" ref="W88:X88" si="479">SUM(W89:W92)</f>
        <v>0</v>
      </c>
      <c r="X88" s="189">
        <f t="shared" si="479"/>
        <v>0</v>
      </c>
      <c r="Y88" s="190">
        <f t="shared" si="461"/>
        <v>0</v>
      </c>
      <c r="Z88" s="189">
        <f t="shared" ref="Z88:AA88" si="480">SUM(Z89:Z92)</f>
        <v>0</v>
      </c>
      <c r="AA88" s="189">
        <f t="shared" si="480"/>
        <v>0</v>
      </c>
      <c r="AB88" s="190">
        <f t="shared" si="463"/>
        <v>0</v>
      </c>
      <c r="AC88" s="189">
        <f t="shared" ref="AC88:AD88" si="481">SUM(AC89:AC92)</f>
        <v>0</v>
      </c>
      <c r="AD88" s="189">
        <f t="shared" si="481"/>
        <v>0</v>
      </c>
      <c r="AE88" s="190">
        <f t="shared" si="465"/>
        <v>0</v>
      </c>
      <c r="AF88" s="189">
        <f t="shared" ref="AF88:AG88" si="482">SUM(AF89:AF92)</f>
        <v>0</v>
      </c>
      <c r="AG88" s="189">
        <f t="shared" si="482"/>
        <v>0</v>
      </c>
      <c r="AH88" s="190">
        <f t="shared" si="467"/>
        <v>0</v>
      </c>
      <c r="AI88" s="189">
        <f t="shared" ref="AI88:AJ88" si="483">SUM(AI89:AI92)</f>
        <v>3301.0059999999999</v>
      </c>
      <c r="AJ88" s="189">
        <f t="shared" si="483"/>
        <v>0</v>
      </c>
      <c r="AK88" s="190">
        <f t="shared" si="469"/>
        <v>0</v>
      </c>
      <c r="AL88" s="189">
        <f t="shared" ref="AL88:AM88" si="484">SUM(AL89:AL92)</f>
        <v>0</v>
      </c>
      <c r="AM88" s="189">
        <f t="shared" si="484"/>
        <v>0</v>
      </c>
      <c r="AN88" s="190">
        <f t="shared" si="471"/>
        <v>0</v>
      </c>
      <c r="AO88" s="189">
        <f t="shared" ref="AO88:AP88" si="485">SUM(AO89:AO92)</f>
        <v>0</v>
      </c>
      <c r="AP88" s="189">
        <f t="shared" si="485"/>
        <v>0</v>
      </c>
      <c r="AQ88" s="190">
        <f t="shared" si="473"/>
        <v>0</v>
      </c>
      <c r="AR88" s="391"/>
    </row>
    <row r="89" spans="1:44" ht="39" customHeight="1">
      <c r="A89" s="356"/>
      <c r="B89" s="383"/>
      <c r="C89" s="372"/>
      <c r="D89" s="196" t="s">
        <v>37</v>
      </c>
      <c r="E89" s="194">
        <f t="shared" si="447"/>
        <v>0</v>
      </c>
      <c r="F89" s="194">
        <f t="shared" si="448"/>
        <v>0</v>
      </c>
      <c r="G89" s="195">
        <f t="shared" si="449"/>
        <v>0</v>
      </c>
      <c r="H89" s="182"/>
      <c r="I89" s="182"/>
      <c r="J89" s="191">
        <f t="shared" si="451"/>
        <v>0</v>
      </c>
      <c r="K89" s="182"/>
      <c r="L89" s="182"/>
      <c r="M89" s="191">
        <f t="shared" si="453"/>
        <v>0</v>
      </c>
      <c r="N89" s="182"/>
      <c r="O89" s="182"/>
      <c r="P89" s="191">
        <f t="shared" si="455"/>
        <v>0</v>
      </c>
      <c r="Q89" s="182"/>
      <c r="R89" s="182"/>
      <c r="S89" s="191">
        <f t="shared" si="457"/>
        <v>0</v>
      </c>
      <c r="T89" s="182"/>
      <c r="U89" s="182"/>
      <c r="V89" s="191">
        <f t="shared" si="459"/>
        <v>0</v>
      </c>
      <c r="W89" s="182"/>
      <c r="X89" s="182"/>
      <c r="Y89" s="191">
        <f t="shared" si="461"/>
        <v>0</v>
      </c>
      <c r="Z89" s="182"/>
      <c r="AA89" s="182"/>
      <c r="AB89" s="191">
        <f t="shared" si="463"/>
        <v>0</v>
      </c>
      <c r="AC89" s="182"/>
      <c r="AD89" s="182"/>
      <c r="AE89" s="191">
        <f t="shared" si="465"/>
        <v>0</v>
      </c>
      <c r="AF89" s="182"/>
      <c r="AG89" s="182"/>
      <c r="AH89" s="191">
        <f t="shared" si="467"/>
        <v>0</v>
      </c>
      <c r="AI89" s="182"/>
      <c r="AJ89" s="182"/>
      <c r="AK89" s="191">
        <f t="shared" si="469"/>
        <v>0</v>
      </c>
      <c r="AL89" s="182"/>
      <c r="AM89" s="182"/>
      <c r="AN89" s="191">
        <f t="shared" si="471"/>
        <v>0</v>
      </c>
      <c r="AO89" s="182"/>
      <c r="AP89" s="182"/>
      <c r="AQ89" s="191">
        <f t="shared" si="473"/>
        <v>0</v>
      </c>
      <c r="AR89" s="391"/>
    </row>
    <row r="90" spans="1:44" ht="58.5" customHeight="1">
      <c r="A90" s="356"/>
      <c r="B90" s="383"/>
      <c r="C90" s="372"/>
      <c r="D90" s="196" t="s">
        <v>2</v>
      </c>
      <c r="E90" s="194">
        <f t="shared" si="447"/>
        <v>0</v>
      </c>
      <c r="F90" s="194">
        <f t="shared" si="448"/>
        <v>0</v>
      </c>
      <c r="G90" s="195">
        <f t="shared" si="449"/>
        <v>0</v>
      </c>
      <c r="H90" s="182"/>
      <c r="I90" s="182"/>
      <c r="J90" s="191">
        <f t="shared" si="451"/>
        <v>0</v>
      </c>
      <c r="K90" s="182"/>
      <c r="L90" s="182"/>
      <c r="M90" s="191">
        <f t="shared" si="453"/>
        <v>0</v>
      </c>
      <c r="N90" s="182"/>
      <c r="O90" s="182"/>
      <c r="P90" s="191">
        <f t="shared" si="455"/>
        <v>0</v>
      </c>
      <c r="Q90" s="182"/>
      <c r="R90" s="182"/>
      <c r="S90" s="191">
        <f t="shared" si="457"/>
        <v>0</v>
      </c>
      <c r="T90" s="182"/>
      <c r="U90" s="182"/>
      <c r="V90" s="191">
        <f t="shared" si="459"/>
        <v>0</v>
      </c>
      <c r="W90" s="182"/>
      <c r="X90" s="182"/>
      <c r="Y90" s="191">
        <f t="shared" si="461"/>
        <v>0</v>
      </c>
      <c r="Z90" s="182"/>
      <c r="AA90" s="182"/>
      <c r="AB90" s="191">
        <f t="shared" si="463"/>
        <v>0</v>
      </c>
      <c r="AC90" s="182"/>
      <c r="AD90" s="182"/>
      <c r="AE90" s="191">
        <f t="shared" si="465"/>
        <v>0</v>
      </c>
      <c r="AF90" s="182"/>
      <c r="AG90" s="182"/>
      <c r="AH90" s="191">
        <f t="shared" si="467"/>
        <v>0</v>
      </c>
      <c r="AI90" s="182"/>
      <c r="AJ90" s="182"/>
      <c r="AK90" s="191">
        <f t="shared" si="469"/>
        <v>0</v>
      </c>
      <c r="AL90" s="182"/>
      <c r="AM90" s="182"/>
      <c r="AN90" s="191">
        <f t="shared" si="471"/>
        <v>0</v>
      </c>
      <c r="AO90" s="182"/>
      <c r="AP90" s="182"/>
      <c r="AQ90" s="191">
        <f t="shared" si="473"/>
        <v>0</v>
      </c>
      <c r="AR90" s="391"/>
    </row>
    <row r="91" spans="1:44" ht="21.75" customHeight="1">
      <c r="A91" s="356"/>
      <c r="B91" s="383"/>
      <c r="C91" s="372"/>
      <c r="D91" s="197" t="s">
        <v>43</v>
      </c>
      <c r="E91" s="182">
        <f t="shared" si="447"/>
        <v>3301.0059999999999</v>
      </c>
      <c r="F91" s="182">
        <f t="shared" si="448"/>
        <v>0</v>
      </c>
      <c r="G91" s="191">
        <f t="shared" si="449"/>
        <v>0</v>
      </c>
      <c r="H91" s="182"/>
      <c r="I91" s="182"/>
      <c r="J91" s="191">
        <f t="shared" si="451"/>
        <v>0</v>
      </c>
      <c r="K91" s="182"/>
      <c r="L91" s="182"/>
      <c r="M91" s="191">
        <f t="shared" si="453"/>
        <v>0</v>
      </c>
      <c r="N91" s="182"/>
      <c r="O91" s="182"/>
      <c r="P91" s="191">
        <f t="shared" si="455"/>
        <v>0</v>
      </c>
      <c r="Q91" s="182"/>
      <c r="R91" s="182"/>
      <c r="S91" s="191">
        <f t="shared" si="457"/>
        <v>0</v>
      </c>
      <c r="T91" s="182"/>
      <c r="U91" s="182"/>
      <c r="V91" s="191">
        <f t="shared" si="459"/>
        <v>0</v>
      </c>
      <c r="W91" s="182"/>
      <c r="X91" s="182"/>
      <c r="Y91" s="191">
        <f t="shared" si="461"/>
        <v>0</v>
      </c>
      <c r="Z91" s="182"/>
      <c r="AA91" s="182"/>
      <c r="AB91" s="191">
        <f t="shared" si="463"/>
        <v>0</v>
      </c>
      <c r="AC91" s="182"/>
      <c r="AD91" s="182"/>
      <c r="AE91" s="191">
        <f t="shared" si="465"/>
        <v>0</v>
      </c>
      <c r="AF91" s="182"/>
      <c r="AG91" s="182"/>
      <c r="AH91" s="191">
        <f t="shared" si="467"/>
        <v>0</v>
      </c>
      <c r="AI91" s="182">
        <v>3301.0059999999999</v>
      </c>
      <c r="AJ91" s="182"/>
      <c r="AK91" s="191">
        <f t="shared" si="469"/>
        <v>0</v>
      </c>
      <c r="AL91" s="182"/>
      <c r="AM91" s="182"/>
      <c r="AN91" s="191">
        <f t="shared" si="471"/>
        <v>0</v>
      </c>
      <c r="AO91" s="182"/>
      <c r="AP91" s="182"/>
      <c r="AQ91" s="191">
        <f t="shared" si="473"/>
        <v>0</v>
      </c>
      <c r="AR91" s="391"/>
    </row>
    <row r="92" spans="1:44" ht="30" customHeight="1">
      <c r="A92" s="356"/>
      <c r="B92" s="376"/>
      <c r="C92" s="372"/>
      <c r="D92" s="196" t="s">
        <v>263</v>
      </c>
      <c r="E92" s="194">
        <f t="shared" si="447"/>
        <v>0</v>
      </c>
      <c r="F92" s="194">
        <f t="shared" si="448"/>
        <v>0</v>
      </c>
      <c r="G92" s="195">
        <f t="shared" si="449"/>
        <v>0</v>
      </c>
      <c r="H92" s="192"/>
      <c r="I92" s="192"/>
      <c r="J92" s="191">
        <f t="shared" si="451"/>
        <v>0</v>
      </c>
      <c r="K92" s="192"/>
      <c r="L92" s="192"/>
      <c r="M92" s="191">
        <f t="shared" si="453"/>
        <v>0</v>
      </c>
      <c r="N92" s="192"/>
      <c r="O92" s="192"/>
      <c r="P92" s="191">
        <f t="shared" si="455"/>
        <v>0</v>
      </c>
      <c r="Q92" s="192"/>
      <c r="R92" s="192"/>
      <c r="S92" s="191">
        <f t="shared" si="457"/>
        <v>0</v>
      </c>
      <c r="T92" s="192"/>
      <c r="U92" s="192"/>
      <c r="V92" s="191">
        <f t="shared" si="459"/>
        <v>0</v>
      </c>
      <c r="W92" s="192"/>
      <c r="X92" s="192"/>
      <c r="Y92" s="191">
        <f t="shared" si="461"/>
        <v>0</v>
      </c>
      <c r="Z92" s="192"/>
      <c r="AA92" s="192"/>
      <c r="AB92" s="191">
        <f t="shared" si="463"/>
        <v>0</v>
      </c>
      <c r="AC92" s="192"/>
      <c r="AD92" s="192"/>
      <c r="AE92" s="191">
        <f t="shared" si="465"/>
        <v>0</v>
      </c>
      <c r="AF92" s="192"/>
      <c r="AG92" s="192"/>
      <c r="AH92" s="191">
        <f t="shared" si="467"/>
        <v>0</v>
      </c>
      <c r="AI92" s="192"/>
      <c r="AJ92" s="192"/>
      <c r="AK92" s="191">
        <f t="shared" si="469"/>
        <v>0</v>
      </c>
      <c r="AL92" s="192"/>
      <c r="AM92" s="192"/>
      <c r="AN92" s="191">
        <f t="shared" si="471"/>
        <v>0</v>
      </c>
      <c r="AO92" s="192"/>
      <c r="AP92" s="192"/>
      <c r="AQ92" s="191">
        <f t="shared" si="473"/>
        <v>0</v>
      </c>
      <c r="AR92" s="391"/>
    </row>
    <row r="93" spans="1:44" ht="22.35" customHeight="1">
      <c r="A93" s="356" t="s">
        <v>371</v>
      </c>
      <c r="B93" s="390" t="s">
        <v>420</v>
      </c>
      <c r="C93" s="358" t="s">
        <v>412</v>
      </c>
      <c r="D93" s="188" t="s">
        <v>41</v>
      </c>
      <c r="E93" s="189">
        <f t="shared" ref="E93:E102" si="486">H93+K93+N93+Q93+T93+W93+Z93+AC93+AF93+AI93+AL93+AO93</f>
        <v>7658.0619999999999</v>
      </c>
      <c r="F93" s="189">
        <f t="shared" ref="F93:F102" si="487">I93+L93+O93+R93+U93+X93+AA93+AD93+AG93+AJ93+AM93+AP93</f>
        <v>0</v>
      </c>
      <c r="G93" s="190">
        <f t="shared" ref="G93:G102" si="488">IF(F93,F93/E93*100,0)</f>
        <v>0</v>
      </c>
      <c r="H93" s="189">
        <f t="shared" ref="H93:I93" si="489">SUM(H94:H97)</f>
        <v>0</v>
      </c>
      <c r="I93" s="189">
        <f t="shared" si="489"/>
        <v>0</v>
      </c>
      <c r="J93" s="190">
        <f t="shared" ref="J93:J102" si="490">IF(I93,I93/H93*100,0)</f>
        <v>0</v>
      </c>
      <c r="K93" s="189">
        <f t="shared" ref="K93:L93" si="491">SUM(K94:K97)</f>
        <v>0</v>
      </c>
      <c r="L93" s="189">
        <f t="shared" si="491"/>
        <v>0</v>
      </c>
      <c r="M93" s="190">
        <f t="shared" ref="M93:M102" si="492">IF(L93,L93/K93*100,0)</f>
        <v>0</v>
      </c>
      <c r="N93" s="189">
        <f t="shared" ref="N93:O93" si="493">SUM(N94:N97)</f>
        <v>0</v>
      </c>
      <c r="O93" s="189">
        <f t="shared" si="493"/>
        <v>0</v>
      </c>
      <c r="P93" s="190">
        <f t="shared" ref="P93:P102" si="494">IF(O93,O93/N93*100,0)</f>
        <v>0</v>
      </c>
      <c r="Q93" s="189">
        <f t="shared" ref="Q93:R93" si="495">SUM(Q94:Q97)</f>
        <v>0</v>
      </c>
      <c r="R93" s="189">
        <f t="shared" si="495"/>
        <v>0</v>
      </c>
      <c r="S93" s="190">
        <f t="shared" ref="S93:S102" si="496">IF(R93,R93/Q93*100,0)</f>
        <v>0</v>
      </c>
      <c r="T93" s="189">
        <f t="shared" ref="T93:U93" si="497">SUM(T94:T97)</f>
        <v>0</v>
      </c>
      <c r="U93" s="189">
        <f t="shared" si="497"/>
        <v>0</v>
      </c>
      <c r="V93" s="190">
        <f t="shared" ref="V93:V102" si="498">IF(U93,U93/T93*100,0)</f>
        <v>0</v>
      </c>
      <c r="W93" s="189">
        <f t="shared" ref="W93:X93" si="499">SUM(W94:W97)</f>
        <v>0</v>
      </c>
      <c r="X93" s="189">
        <f t="shared" si="499"/>
        <v>0</v>
      </c>
      <c r="Y93" s="190">
        <f t="shared" ref="Y93:Y102" si="500">IF(X93,X93/W93*100,0)</f>
        <v>0</v>
      </c>
      <c r="Z93" s="189">
        <f t="shared" ref="Z93:AA93" si="501">SUM(Z94:Z97)</f>
        <v>0</v>
      </c>
      <c r="AA93" s="189">
        <f t="shared" si="501"/>
        <v>0</v>
      </c>
      <c r="AB93" s="190">
        <f t="shared" ref="AB93:AB102" si="502">IF(AA93,AA93/Z93*100,0)</f>
        <v>0</v>
      </c>
      <c r="AC93" s="189">
        <f t="shared" ref="AC93:AD93" si="503">SUM(AC94:AC97)</f>
        <v>0</v>
      </c>
      <c r="AD93" s="189">
        <f t="shared" si="503"/>
        <v>0</v>
      </c>
      <c r="AE93" s="190">
        <f t="shared" ref="AE93:AE102" si="504">IF(AD93,AD93/AC93*100,0)</f>
        <v>0</v>
      </c>
      <c r="AF93" s="189">
        <f t="shared" ref="AF93:AG93" si="505">SUM(AF94:AF97)</f>
        <v>0</v>
      </c>
      <c r="AG93" s="189">
        <f t="shared" si="505"/>
        <v>0</v>
      </c>
      <c r="AH93" s="190">
        <f t="shared" ref="AH93:AH102" si="506">IF(AG93,AG93/AF93*100,0)</f>
        <v>0</v>
      </c>
      <c r="AI93" s="189">
        <f t="shared" ref="AI93:AJ93" si="507">SUM(AI94:AI97)</f>
        <v>7658.0619999999999</v>
      </c>
      <c r="AJ93" s="189">
        <f t="shared" si="507"/>
        <v>0</v>
      </c>
      <c r="AK93" s="190">
        <f t="shared" ref="AK93:AK102" si="508">IF(AJ93,AJ93/AI93*100,0)</f>
        <v>0</v>
      </c>
      <c r="AL93" s="189">
        <f t="shared" ref="AL93:AM93" si="509">SUM(AL94:AL97)</f>
        <v>0</v>
      </c>
      <c r="AM93" s="189">
        <f t="shared" si="509"/>
        <v>0</v>
      </c>
      <c r="AN93" s="190">
        <f t="shared" ref="AN93:AN102" si="510">IF(AM93,AM93/AL93*100,0)</f>
        <v>0</v>
      </c>
      <c r="AO93" s="189">
        <f t="shared" ref="AO93:AP93" si="511">SUM(AO94:AO97)</f>
        <v>0</v>
      </c>
      <c r="AP93" s="189">
        <f t="shared" si="511"/>
        <v>0</v>
      </c>
      <c r="AQ93" s="190">
        <f t="shared" ref="AQ93:AQ102" si="512">IF(AP93,AP93/AO93*100,0)</f>
        <v>0</v>
      </c>
      <c r="AR93" s="391"/>
    </row>
    <row r="94" spans="1:44" ht="39" customHeight="1">
      <c r="A94" s="356"/>
      <c r="B94" s="383"/>
      <c r="C94" s="372"/>
      <c r="D94" s="196" t="s">
        <v>37</v>
      </c>
      <c r="E94" s="194">
        <f t="shared" si="486"/>
        <v>0</v>
      </c>
      <c r="F94" s="194">
        <f t="shared" si="487"/>
        <v>0</v>
      </c>
      <c r="G94" s="195">
        <f t="shared" si="488"/>
        <v>0</v>
      </c>
      <c r="H94" s="182"/>
      <c r="I94" s="182"/>
      <c r="J94" s="191">
        <f t="shared" si="490"/>
        <v>0</v>
      </c>
      <c r="K94" s="182"/>
      <c r="L94" s="182"/>
      <c r="M94" s="191">
        <f t="shared" si="492"/>
        <v>0</v>
      </c>
      <c r="N94" s="182"/>
      <c r="O94" s="182"/>
      <c r="P94" s="191">
        <f t="shared" si="494"/>
        <v>0</v>
      </c>
      <c r="Q94" s="182"/>
      <c r="R94" s="182"/>
      <c r="S94" s="191">
        <f t="shared" si="496"/>
        <v>0</v>
      </c>
      <c r="T94" s="182"/>
      <c r="U94" s="182"/>
      <c r="V94" s="191">
        <f t="shared" si="498"/>
        <v>0</v>
      </c>
      <c r="W94" s="182"/>
      <c r="X94" s="182"/>
      <c r="Y94" s="191">
        <f t="shared" si="500"/>
        <v>0</v>
      </c>
      <c r="Z94" s="182"/>
      <c r="AA94" s="182"/>
      <c r="AB94" s="191">
        <f t="shared" si="502"/>
        <v>0</v>
      </c>
      <c r="AC94" s="182"/>
      <c r="AD94" s="182"/>
      <c r="AE94" s="191">
        <f t="shared" si="504"/>
        <v>0</v>
      </c>
      <c r="AF94" s="182"/>
      <c r="AG94" s="182"/>
      <c r="AH94" s="191">
        <f t="shared" si="506"/>
        <v>0</v>
      </c>
      <c r="AI94" s="182"/>
      <c r="AJ94" s="182"/>
      <c r="AK94" s="191">
        <f t="shared" si="508"/>
        <v>0</v>
      </c>
      <c r="AL94" s="182"/>
      <c r="AM94" s="182"/>
      <c r="AN94" s="191">
        <f t="shared" si="510"/>
        <v>0</v>
      </c>
      <c r="AO94" s="182"/>
      <c r="AP94" s="182"/>
      <c r="AQ94" s="191">
        <f t="shared" si="512"/>
        <v>0</v>
      </c>
      <c r="AR94" s="391"/>
    </row>
    <row r="95" spans="1:44" ht="58.5" customHeight="1">
      <c r="A95" s="356"/>
      <c r="B95" s="383"/>
      <c r="C95" s="372"/>
      <c r="D95" s="196" t="s">
        <v>2</v>
      </c>
      <c r="E95" s="194">
        <f t="shared" si="486"/>
        <v>0</v>
      </c>
      <c r="F95" s="194">
        <f t="shared" si="487"/>
        <v>0</v>
      </c>
      <c r="G95" s="195">
        <f t="shared" si="488"/>
        <v>0</v>
      </c>
      <c r="H95" s="182"/>
      <c r="I95" s="182"/>
      <c r="J95" s="191">
        <f t="shared" si="490"/>
        <v>0</v>
      </c>
      <c r="K95" s="182"/>
      <c r="L95" s="182"/>
      <c r="M95" s="191">
        <f t="shared" si="492"/>
        <v>0</v>
      </c>
      <c r="N95" s="182"/>
      <c r="O95" s="182"/>
      <c r="P95" s="191">
        <f t="shared" si="494"/>
        <v>0</v>
      </c>
      <c r="Q95" s="182"/>
      <c r="R95" s="182"/>
      <c r="S95" s="191">
        <f t="shared" si="496"/>
        <v>0</v>
      </c>
      <c r="T95" s="182"/>
      <c r="U95" s="182"/>
      <c r="V95" s="191">
        <f t="shared" si="498"/>
        <v>0</v>
      </c>
      <c r="W95" s="182"/>
      <c r="X95" s="182"/>
      <c r="Y95" s="191">
        <f t="shared" si="500"/>
        <v>0</v>
      </c>
      <c r="Z95" s="182"/>
      <c r="AA95" s="182"/>
      <c r="AB95" s="191">
        <f t="shared" si="502"/>
        <v>0</v>
      </c>
      <c r="AC95" s="182"/>
      <c r="AD95" s="182"/>
      <c r="AE95" s="191">
        <f t="shared" si="504"/>
        <v>0</v>
      </c>
      <c r="AF95" s="182"/>
      <c r="AG95" s="182"/>
      <c r="AH95" s="191">
        <f t="shared" si="506"/>
        <v>0</v>
      </c>
      <c r="AI95" s="182"/>
      <c r="AJ95" s="182"/>
      <c r="AK95" s="191">
        <f t="shared" si="508"/>
        <v>0</v>
      </c>
      <c r="AL95" s="182"/>
      <c r="AM95" s="182"/>
      <c r="AN95" s="191">
        <f t="shared" si="510"/>
        <v>0</v>
      </c>
      <c r="AO95" s="182"/>
      <c r="AP95" s="182"/>
      <c r="AQ95" s="191">
        <f t="shared" si="512"/>
        <v>0</v>
      </c>
      <c r="AR95" s="391"/>
    </row>
    <row r="96" spans="1:44" ht="21.75" customHeight="1">
      <c r="A96" s="356"/>
      <c r="B96" s="383"/>
      <c r="C96" s="372"/>
      <c r="D96" s="197" t="s">
        <v>43</v>
      </c>
      <c r="E96" s="182">
        <f t="shared" si="486"/>
        <v>7658.0619999999999</v>
      </c>
      <c r="F96" s="182">
        <f t="shared" si="487"/>
        <v>0</v>
      </c>
      <c r="G96" s="191">
        <f t="shared" si="488"/>
        <v>0</v>
      </c>
      <c r="H96" s="182"/>
      <c r="I96" s="182"/>
      <c r="J96" s="191">
        <f t="shared" si="490"/>
        <v>0</v>
      </c>
      <c r="K96" s="182"/>
      <c r="L96" s="182"/>
      <c r="M96" s="191">
        <f t="shared" si="492"/>
        <v>0</v>
      </c>
      <c r="N96" s="182"/>
      <c r="O96" s="182"/>
      <c r="P96" s="191">
        <f t="shared" si="494"/>
        <v>0</v>
      </c>
      <c r="Q96" s="182"/>
      <c r="R96" s="182"/>
      <c r="S96" s="191">
        <f t="shared" si="496"/>
        <v>0</v>
      </c>
      <c r="T96" s="182"/>
      <c r="U96" s="182"/>
      <c r="V96" s="191">
        <f t="shared" si="498"/>
        <v>0</v>
      </c>
      <c r="W96" s="182"/>
      <c r="X96" s="182"/>
      <c r="Y96" s="191">
        <f t="shared" si="500"/>
        <v>0</v>
      </c>
      <c r="Z96" s="182"/>
      <c r="AA96" s="182"/>
      <c r="AB96" s="191">
        <f t="shared" si="502"/>
        <v>0</v>
      </c>
      <c r="AC96" s="182"/>
      <c r="AD96" s="182"/>
      <c r="AE96" s="191">
        <f t="shared" si="504"/>
        <v>0</v>
      </c>
      <c r="AF96" s="182"/>
      <c r="AG96" s="182"/>
      <c r="AH96" s="191">
        <f t="shared" si="506"/>
        <v>0</v>
      </c>
      <c r="AI96" s="182">
        <v>7658.0619999999999</v>
      </c>
      <c r="AJ96" s="182"/>
      <c r="AK96" s="191">
        <f t="shared" si="508"/>
        <v>0</v>
      </c>
      <c r="AL96" s="182"/>
      <c r="AM96" s="182"/>
      <c r="AN96" s="191">
        <f t="shared" si="510"/>
        <v>0</v>
      </c>
      <c r="AO96" s="182"/>
      <c r="AP96" s="182"/>
      <c r="AQ96" s="191">
        <f t="shared" si="512"/>
        <v>0</v>
      </c>
      <c r="AR96" s="391"/>
    </row>
    <row r="97" spans="1:44" ht="30" customHeight="1">
      <c r="A97" s="356"/>
      <c r="B97" s="376"/>
      <c r="C97" s="372"/>
      <c r="D97" s="196" t="s">
        <v>263</v>
      </c>
      <c r="E97" s="194">
        <f t="shared" si="486"/>
        <v>0</v>
      </c>
      <c r="F97" s="194">
        <f t="shared" si="487"/>
        <v>0</v>
      </c>
      <c r="G97" s="195">
        <f t="shared" si="488"/>
        <v>0</v>
      </c>
      <c r="H97" s="192"/>
      <c r="I97" s="192"/>
      <c r="J97" s="191">
        <f t="shared" si="490"/>
        <v>0</v>
      </c>
      <c r="K97" s="192"/>
      <c r="L97" s="192"/>
      <c r="M97" s="191">
        <f t="shared" si="492"/>
        <v>0</v>
      </c>
      <c r="N97" s="192"/>
      <c r="O97" s="192"/>
      <c r="P97" s="191">
        <f t="shared" si="494"/>
        <v>0</v>
      </c>
      <c r="Q97" s="192"/>
      <c r="R97" s="192"/>
      <c r="S97" s="191">
        <f t="shared" si="496"/>
        <v>0</v>
      </c>
      <c r="T97" s="192"/>
      <c r="U97" s="192"/>
      <c r="V97" s="191">
        <f t="shared" si="498"/>
        <v>0</v>
      </c>
      <c r="W97" s="192"/>
      <c r="X97" s="192"/>
      <c r="Y97" s="191">
        <f t="shared" si="500"/>
        <v>0</v>
      </c>
      <c r="Z97" s="192"/>
      <c r="AA97" s="192"/>
      <c r="AB97" s="191">
        <f t="shared" si="502"/>
        <v>0</v>
      </c>
      <c r="AC97" s="192"/>
      <c r="AD97" s="192"/>
      <c r="AE97" s="191">
        <f t="shared" si="504"/>
        <v>0</v>
      </c>
      <c r="AF97" s="192"/>
      <c r="AG97" s="192"/>
      <c r="AH97" s="191">
        <f t="shared" si="506"/>
        <v>0</v>
      </c>
      <c r="AI97" s="192"/>
      <c r="AJ97" s="192"/>
      <c r="AK97" s="191">
        <f t="shared" si="508"/>
        <v>0</v>
      </c>
      <c r="AL97" s="192"/>
      <c r="AM97" s="192"/>
      <c r="AN97" s="191">
        <f t="shared" si="510"/>
        <v>0</v>
      </c>
      <c r="AO97" s="192"/>
      <c r="AP97" s="192"/>
      <c r="AQ97" s="191">
        <f t="shared" si="512"/>
        <v>0</v>
      </c>
      <c r="AR97" s="391"/>
    </row>
    <row r="98" spans="1:44" ht="22.35" customHeight="1">
      <c r="A98" s="356" t="s">
        <v>372</v>
      </c>
      <c r="B98" s="390" t="s">
        <v>421</v>
      </c>
      <c r="C98" s="358" t="s">
        <v>412</v>
      </c>
      <c r="D98" s="188" t="s">
        <v>41</v>
      </c>
      <c r="E98" s="189">
        <f t="shared" si="486"/>
        <v>13532.958000000001</v>
      </c>
      <c r="F98" s="189">
        <f t="shared" si="487"/>
        <v>0</v>
      </c>
      <c r="G98" s="190">
        <f t="shared" si="488"/>
        <v>0</v>
      </c>
      <c r="H98" s="189">
        <f t="shared" ref="H98:I98" si="513">SUM(H99:H102)</f>
        <v>0</v>
      </c>
      <c r="I98" s="189">
        <f t="shared" si="513"/>
        <v>0</v>
      </c>
      <c r="J98" s="190">
        <f t="shared" si="490"/>
        <v>0</v>
      </c>
      <c r="K98" s="189">
        <f t="shared" ref="K98:L98" si="514">SUM(K99:K102)</f>
        <v>0</v>
      </c>
      <c r="L98" s="189">
        <f t="shared" si="514"/>
        <v>0</v>
      </c>
      <c r="M98" s="190">
        <f t="shared" si="492"/>
        <v>0</v>
      </c>
      <c r="N98" s="189">
        <f t="shared" ref="N98:O98" si="515">SUM(N99:N102)</f>
        <v>0</v>
      </c>
      <c r="O98" s="189">
        <f t="shared" si="515"/>
        <v>0</v>
      </c>
      <c r="P98" s="190">
        <f t="shared" si="494"/>
        <v>0</v>
      </c>
      <c r="Q98" s="189">
        <f t="shared" ref="Q98:R98" si="516">SUM(Q99:Q102)</f>
        <v>0</v>
      </c>
      <c r="R98" s="189">
        <f t="shared" si="516"/>
        <v>0</v>
      </c>
      <c r="S98" s="190">
        <f t="shared" si="496"/>
        <v>0</v>
      </c>
      <c r="T98" s="189">
        <f t="shared" ref="T98:U98" si="517">SUM(T99:T102)</f>
        <v>0</v>
      </c>
      <c r="U98" s="189">
        <f t="shared" si="517"/>
        <v>0</v>
      </c>
      <c r="V98" s="190">
        <f t="shared" si="498"/>
        <v>0</v>
      </c>
      <c r="W98" s="189">
        <f t="shared" ref="W98:X98" si="518">SUM(W99:W102)</f>
        <v>0</v>
      </c>
      <c r="X98" s="189">
        <f t="shared" si="518"/>
        <v>0</v>
      </c>
      <c r="Y98" s="190">
        <f t="shared" si="500"/>
        <v>0</v>
      </c>
      <c r="Z98" s="189">
        <f t="shared" ref="Z98:AA98" si="519">SUM(Z99:Z102)</f>
        <v>0</v>
      </c>
      <c r="AA98" s="189">
        <f t="shared" si="519"/>
        <v>0</v>
      </c>
      <c r="AB98" s="190">
        <f t="shared" si="502"/>
        <v>0</v>
      </c>
      <c r="AC98" s="189">
        <f t="shared" ref="AC98:AD98" si="520">SUM(AC99:AC102)</f>
        <v>0</v>
      </c>
      <c r="AD98" s="189">
        <f t="shared" si="520"/>
        <v>0</v>
      </c>
      <c r="AE98" s="190">
        <f t="shared" si="504"/>
        <v>0</v>
      </c>
      <c r="AF98" s="189">
        <f t="shared" ref="AF98:AG98" si="521">SUM(AF99:AF102)</f>
        <v>0</v>
      </c>
      <c r="AG98" s="189">
        <f t="shared" si="521"/>
        <v>0</v>
      </c>
      <c r="AH98" s="190">
        <f t="shared" si="506"/>
        <v>0</v>
      </c>
      <c r="AI98" s="189">
        <f t="shared" ref="AI98:AJ98" si="522">SUM(AI99:AI102)</f>
        <v>13532.958000000001</v>
      </c>
      <c r="AJ98" s="189">
        <f t="shared" si="522"/>
        <v>0</v>
      </c>
      <c r="AK98" s="190">
        <f t="shared" si="508"/>
        <v>0</v>
      </c>
      <c r="AL98" s="189">
        <f t="shared" ref="AL98:AM98" si="523">SUM(AL99:AL102)</f>
        <v>0</v>
      </c>
      <c r="AM98" s="189">
        <f t="shared" si="523"/>
        <v>0</v>
      </c>
      <c r="AN98" s="190">
        <f t="shared" si="510"/>
        <v>0</v>
      </c>
      <c r="AO98" s="189">
        <f t="shared" ref="AO98:AP98" si="524">SUM(AO99:AO102)</f>
        <v>0</v>
      </c>
      <c r="AP98" s="189">
        <f t="shared" si="524"/>
        <v>0</v>
      </c>
      <c r="AQ98" s="190">
        <f t="shared" si="512"/>
        <v>0</v>
      </c>
      <c r="AR98" s="391"/>
    </row>
    <row r="99" spans="1:44" ht="39" customHeight="1">
      <c r="A99" s="356"/>
      <c r="B99" s="383"/>
      <c r="C99" s="372"/>
      <c r="D99" s="196" t="s">
        <v>37</v>
      </c>
      <c r="E99" s="194">
        <f t="shared" si="486"/>
        <v>0</v>
      </c>
      <c r="F99" s="194">
        <f t="shared" si="487"/>
        <v>0</v>
      </c>
      <c r="G99" s="195">
        <f t="shared" si="488"/>
        <v>0</v>
      </c>
      <c r="H99" s="182"/>
      <c r="I99" s="182"/>
      <c r="J99" s="191">
        <f t="shared" si="490"/>
        <v>0</v>
      </c>
      <c r="K99" s="182"/>
      <c r="L99" s="182"/>
      <c r="M99" s="191">
        <f t="shared" si="492"/>
        <v>0</v>
      </c>
      <c r="N99" s="182"/>
      <c r="O99" s="182"/>
      <c r="P99" s="191">
        <f t="shared" si="494"/>
        <v>0</v>
      </c>
      <c r="Q99" s="182"/>
      <c r="R99" s="182"/>
      <c r="S99" s="191">
        <f t="shared" si="496"/>
        <v>0</v>
      </c>
      <c r="T99" s="182"/>
      <c r="U99" s="182"/>
      <c r="V99" s="191">
        <f t="shared" si="498"/>
        <v>0</v>
      </c>
      <c r="W99" s="182"/>
      <c r="X99" s="182"/>
      <c r="Y99" s="191">
        <f t="shared" si="500"/>
        <v>0</v>
      </c>
      <c r="Z99" s="182"/>
      <c r="AA99" s="182"/>
      <c r="AB99" s="191">
        <f t="shared" si="502"/>
        <v>0</v>
      </c>
      <c r="AC99" s="182"/>
      <c r="AD99" s="182"/>
      <c r="AE99" s="191">
        <f t="shared" si="504"/>
        <v>0</v>
      </c>
      <c r="AF99" s="182"/>
      <c r="AG99" s="182"/>
      <c r="AH99" s="191">
        <f t="shared" si="506"/>
        <v>0</v>
      </c>
      <c r="AI99" s="182"/>
      <c r="AJ99" s="182"/>
      <c r="AK99" s="191">
        <f t="shared" si="508"/>
        <v>0</v>
      </c>
      <c r="AL99" s="182"/>
      <c r="AM99" s="182"/>
      <c r="AN99" s="191">
        <f t="shared" si="510"/>
        <v>0</v>
      </c>
      <c r="AO99" s="182"/>
      <c r="AP99" s="182"/>
      <c r="AQ99" s="191">
        <f t="shared" si="512"/>
        <v>0</v>
      </c>
      <c r="AR99" s="391"/>
    </row>
    <row r="100" spans="1:44" ht="58.5" customHeight="1">
      <c r="A100" s="356"/>
      <c r="B100" s="383"/>
      <c r="C100" s="372"/>
      <c r="D100" s="196" t="s">
        <v>2</v>
      </c>
      <c r="E100" s="194">
        <f t="shared" si="486"/>
        <v>0</v>
      </c>
      <c r="F100" s="194">
        <f t="shared" si="487"/>
        <v>0</v>
      </c>
      <c r="G100" s="195">
        <f t="shared" si="488"/>
        <v>0</v>
      </c>
      <c r="H100" s="182"/>
      <c r="I100" s="182"/>
      <c r="J100" s="191">
        <f t="shared" si="490"/>
        <v>0</v>
      </c>
      <c r="K100" s="182"/>
      <c r="L100" s="182"/>
      <c r="M100" s="191">
        <f t="shared" si="492"/>
        <v>0</v>
      </c>
      <c r="N100" s="182"/>
      <c r="O100" s="182"/>
      <c r="P100" s="191">
        <f t="shared" si="494"/>
        <v>0</v>
      </c>
      <c r="Q100" s="182"/>
      <c r="R100" s="182"/>
      <c r="S100" s="191">
        <f t="shared" si="496"/>
        <v>0</v>
      </c>
      <c r="T100" s="182"/>
      <c r="U100" s="182"/>
      <c r="V100" s="191">
        <f t="shared" si="498"/>
        <v>0</v>
      </c>
      <c r="W100" s="182"/>
      <c r="X100" s="182"/>
      <c r="Y100" s="191">
        <f t="shared" si="500"/>
        <v>0</v>
      </c>
      <c r="Z100" s="182"/>
      <c r="AA100" s="182"/>
      <c r="AB100" s="191">
        <f t="shared" si="502"/>
        <v>0</v>
      </c>
      <c r="AC100" s="182"/>
      <c r="AD100" s="182"/>
      <c r="AE100" s="191">
        <f t="shared" si="504"/>
        <v>0</v>
      </c>
      <c r="AF100" s="182"/>
      <c r="AG100" s="182"/>
      <c r="AH100" s="191">
        <f t="shared" si="506"/>
        <v>0</v>
      </c>
      <c r="AI100" s="182"/>
      <c r="AJ100" s="182"/>
      <c r="AK100" s="191">
        <f t="shared" si="508"/>
        <v>0</v>
      </c>
      <c r="AL100" s="182"/>
      <c r="AM100" s="182"/>
      <c r="AN100" s="191">
        <f t="shared" si="510"/>
        <v>0</v>
      </c>
      <c r="AO100" s="182"/>
      <c r="AP100" s="182"/>
      <c r="AQ100" s="191">
        <f t="shared" si="512"/>
        <v>0</v>
      </c>
      <c r="AR100" s="391"/>
    </row>
    <row r="101" spans="1:44" ht="21.75" customHeight="1">
      <c r="A101" s="356"/>
      <c r="B101" s="383"/>
      <c r="C101" s="372"/>
      <c r="D101" s="197" t="s">
        <v>43</v>
      </c>
      <c r="E101" s="182">
        <f t="shared" si="486"/>
        <v>13532.958000000001</v>
      </c>
      <c r="F101" s="182">
        <f t="shared" si="487"/>
        <v>0</v>
      </c>
      <c r="G101" s="191">
        <f t="shared" si="488"/>
        <v>0</v>
      </c>
      <c r="H101" s="182"/>
      <c r="I101" s="182"/>
      <c r="J101" s="191">
        <f t="shared" si="490"/>
        <v>0</v>
      </c>
      <c r="K101" s="182"/>
      <c r="L101" s="182"/>
      <c r="M101" s="191">
        <f t="shared" si="492"/>
        <v>0</v>
      </c>
      <c r="N101" s="182"/>
      <c r="O101" s="182"/>
      <c r="P101" s="191">
        <f t="shared" si="494"/>
        <v>0</v>
      </c>
      <c r="Q101" s="182"/>
      <c r="R101" s="182"/>
      <c r="S101" s="191">
        <f t="shared" si="496"/>
        <v>0</v>
      </c>
      <c r="T101" s="182"/>
      <c r="U101" s="182"/>
      <c r="V101" s="191">
        <f t="shared" si="498"/>
        <v>0</v>
      </c>
      <c r="W101" s="182"/>
      <c r="X101" s="182"/>
      <c r="Y101" s="191">
        <f t="shared" si="500"/>
        <v>0</v>
      </c>
      <c r="Z101" s="182"/>
      <c r="AA101" s="182"/>
      <c r="AB101" s="191">
        <f t="shared" si="502"/>
        <v>0</v>
      </c>
      <c r="AC101" s="182"/>
      <c r="AD101" s="182"/>
      <c r="AE101" s="191">
        <f t="shared" si="504"/>
        <v>0</v>
      </c>
      <c r="AF101" s="182"/>
      <c r="AG101" s="182"/>
      <c r="AH101" s="191">
        <f t="shared" si="506"/>
        <v>0</v>
      </c>
      <c r="AI101" s="182">
        <v>13532.958000000001</v>
      </c>
      <c r="AJ101" s="182"/>
      <c r="AK101" s="191">
        <f t="shared" si="508"/>
        <v>0</v>
      </c>
      <c r="AL101" s="182"/>
      <c r="AM101" s="182"/>
      <c r="AN101" s="191">
        <f t="shared" si="510"/>
        <v>0</v>
      </c>
      <c r="AO101" s="182"/>
      <c r="AP101" s="182"/>
      <c r="AQ101" s="191">
        <f t="shared" si="512"/>
        <v>0</v>
      </c>
      <c r="AR101" s="391"/>
    </row>
    <row r="102" spans="1:44" ht="30" customHeight="1">
      <c r="A102" s="356"/>
      <c r="B102" s="376"/>
      <c r="C102" s="372"/>
      <c r="D102" s="196" t="s">
        <v>263</v>
      </c>
      <c r="E102" s="194">
        <f t="shared" si="486"/>
        <v>0</v>
      </c>
      <c r="F102" s="194">
        <f t="shared" si="487"/>
        <v>0</v>
      </c>
      <c r="G102" s="195">
        <f t="shared" si="488"/>
        <v>0</v>
      </c>
      <c r="H102" s="192"/>
      <c r="I102" s="192"/>
      <c r="J102" s="191">
        <f t="shared" si="490"/>
        <v>0</v>
      </c>
      <c r="K102" s="192"/>
      <c r="L102" s="192"/>
      <c r="M102" s="191">
        <f t="shared" si="492"/>
        <v>0</v>
      </c>
      <c r="N102" s="192"/>
      <c r="O102" s="192"/>
      <c r="P102" s="191">
        <f t="shared" si="494"/>
        <v>0</v>
      </c>
      <c r="Q102" s="192"/>
      <c r="R102" s="192"/>
      <c r="S102" s="191">
        <f t="shared" si="496"/>
        <v>0</v>
      </c>
      <c r="T102" s="192"/>
      <c r="U102" s="192"/>
      <c r="V102" s="191">
        <f t="shared" si="498"/>
        <v>0</v>
      </c>
      <c r="W102" s="192"/>
      <c r="X102" s="192"/>
      <c r="Y102" s="191">
        <f t="shared" si="500"/>
        <v>0</v>
      </c>
      <c r="Z102" s="192"/>
      <c r="AA102" s="192"/>
      <c r="AB102" s="191">
        <f t="shared" si="502"/>
        <v>0</v>
      </c>
      <c r="AC102" s="192"/>
      <c r="AD102" s="192"/>
      <c r="AE102" s="191">
        <f t="shared" si="504"/>
        <v>0</v>
      </c>
      <c r="AF102" s="192"/>
      <c r="AG102" s="192"/>
      <c r="AH102" s="191">
        <f t="shared" si="506"/>
        <v>0</v>
      </c>
      <c r="AI102" s="192"/>
      <c r="AJ102" s="192"/>
      <c r="AK102" s="191">
        <f t="shared" si="508"/>
        <v>0</v>
      </c>
      <c r="AL102" s="192"/>
      <c r="AM102" s="192"/>
      <c r="AN102" s="191">
        <f t="shared" si="510"/>
        <v>0</v>
      </c>
      <c r="AO102" s="192"/>
      <c r="AP102" s="192"/>
      <c r="AQ102" s="191">
        <f t="shared" si="512"/>
        <v>0</v>
      </c>
      <c r="AR102" s="391"/>
    </row>
    <row r="103" spans="1:44" ht="22.35" customHeight="1">
      <c r="A103" s="356" t="s">
        <v>373</v>
      </c>
      <c r="B103" s="390" t="s">
        <v>422</v>
      </c>
      <c r="C103" s="358" t="s">
        <v>412</v>
      </c>
      <c r="D103" s="188" t="s">
        <v>41</v>
      </c>
      <c r="E103" s="189">
        <f t="shared" si="312"/>
        <v>419.3</v>
      </c>
      <c r="F103" s="189">
        <f t="shared" si="313"/>
        <v>0</v>
      </c>
      <c r="G103" s="190">
        <f t="shared" si="314"/>
        <v>0</v>
      </c>
      <c r="H103" s="189">
        <f t="shared" ref="H103:I103" si="525">SUM(H104:H107)</f>
        <v>0</v>
      </c>
      <c r="I103" s="189">
        <f t="shared" si="525"/>
        <v>0</v>
      </c>
      <c r="J103" s="190">
        <f t="shared" si="315"/>
        <v>0</v>
      </c>
      <c r="K103" s="189">
        <f t="shared" ref="K103:L103" si="526">SUM(K104:K107)</f>
        <v>0</v>
      </c>
      <c r="L103" s="189">
        <f t="shared" si="526"/>
        <v>0</v>
      </c>
      <c r="M103" s="190">
        <f t="shared" si="291"/>
        <v>0</v>
      </c>
      <c r="N103" s="189">
        <f t="shared" ref="N103:O103" si="527">SUM(N104:N107)</f>
        <v>0</v>
      </c>
      <c r="O103" s="189">
        <f t="shared" si="527"/>
        <v>0</v>
      </c>
      <c r="P103" s="190">
        <f t="shared" si="293"/>
        <v>0</v>
      </c>
      <c r="Q103" s="189">
        <f t="shared" ref="Q103:R103" si="528">SUM(Q104:Q107)</f>
        <v>0</v>
      </c>
      <c r="R103" s="189">
        <f t="shared" si="528"/>
        <v>0</v>
      </c>
      <c r="S103" s="190">
        <f t="shared" si="295"/>
        <v>0</v>
      </c>
      <c r="T103" s="189">
        <f t="shared" ref="T103:U103" si="529">SUM(T104:T107)</f>
        <v>0</v>
      </c>
      <c r="U103" s="189">
        <f t="shared" si="529"/>
        <v>0</v>
      </c>
      <c r="V103" s="190">
        <f t="shared" si="297"/>
        <v>0</v>
      </c>
      <c r="W103" s="189">
        <f t="shared" ref="W103:X103" si="530">SUM(W104:W107)</f>
        <v>419.3</v>
      </c>
      <c r="X103" s="189">
        <f t="shared" si="530"/>
        <v>0</v>
      </c>
      <c r="Y103" s="190">
        <f t="shared" si="299"/>
        <v>0</v>
      </c>
      <c r="Z103" s="189">
        <f t="shared" ref="Z103:AA103" si="531">SUM(Z104:Z107)</f>
        <v>0</v>
      </c>
      <c r="AA103" s="189">
        <f t="shared" si="531"/>
        <v>0</v>
      </c>
      <c r="AB103" s="190">
        <f t="shared" si="301"/>
        <v>0</v>
      </c>
      <c r="AC103" s="189">
        <f t="shared" ref="AC103:AD103" si="532">SUM(AC104:AC107)</f>
        <v>0</v>
      </c>
      <c r="AD103" s="189">
        <f t="shared" si="532"/>
        <v>0</v>
      </c>
      <c r="AE103" s="190">
        <f t="shared" si="303"/>
        <v>0</v>
      </c>
      <c r="AF103" s="189">
        <f t="shared" ref="AF103:AG103" si="533">SUM(AF104:AF107)</f>
        <v>0</v>
      </c>
      <c r="AG103" s="189">
        <f t="shared" si="533"/>
        <v>0</v>
      </c>
      <c r="AH103" s="190">
        <f t="shared" si="305"/>
        <v>0</v>
      </c>
      <c r="AI103" s="189">
        <f t="shared" ref="AI103:AJ103" si="534">SUM(AI104:AI107)</f>
        <v>0</v>
      </c>
      <c r="AJ103" s="189">
        <f t="shared" si="534"/>
        <v>0</v>
      </c>
      <c r="AK103" s="190">
        <f t="shared" si="307"/>
        <v>0</v>
      </c>
      <c r="AL103" s="189">
        <f t="shared" ref="AL103:AM103" si="535">SUM(AL104:AL107)</f>
        <v>0</v>
      </c>
      <c r="AM103" s="189">
        <f t="shared" si="535"/>
        <v>0</v>
      </c>
      <c r="AN103" s="190">
        <f t="shared" si="309"/>
        <v>0</v>
      </c>
      <c r="AO103" s="189">
        <f t="shared" ref="AO103:AP103" si="536">SUM(AO104:AO107)</f>
        <v>0</v>
      </c>
      <c r="AP103" s="189">
        <f t="shared" si="536"/>
        <v>0</v>
      </c>
      <c r="AQ103" s="190">
        <f t="shared" si="311"/>
        <v>0</v>
      </c>
      <c r="AR103" s="391"/>
    </row>
    <row r="104" spans="1:44" ht="39" customHeight="1">
      <c r="A104" s="356"/>
      <c r="B104" s="383"/>
      <c r="C104" s="372"/>
      <c r="D104" s="196" t="s">
        <v>37</v>
      </c>
      <c r="E104" s="194">
        <f t="shared" si="312"/>
        <v>0</v>
      </c>
      <c r="F104" s="194">
        <f t="shared" si="313"/>
        <v>0</v>
      </c>
      <c r="G104" s="195">
        <f t="shared" si="314"/>
        <v>0</v>
      </c>
      <c r="H104" s="182"/>
      <c r="I104" s="182"/>
      <c r="J104" s="191">
        <f t="shared" si="315"/>
        <v>0</v>
      </c>
      <c r="K104" s="182"/>
      <c r="L104" s="182"/>
      <c r="M104" s="191">
        <f t="shared" si="291"/>
        <v>0</v>
      </c>
      <c r="N104" s="182"/>
      <c r="O104" s="182"/>
      <c r="P104" s="191">
        <f t="shared" si="293"/>
        <v>0</v>
      </c>
      <c r="Q104" s="182"/>
      <c r="R104" s="182"/>
      <c r="S104" s="191">
        <f t="shared" si="295"/>
        <v>0</v>
      </c>
      <c r="T104" s="182"/>
      <c r="U104" s="182"/>
      <c r="V104" s="191">
        <f t="shared" si="297"/>
        <v>0</v>
      </c>
      <c r="W104" s="182"/>
      <c r="X104" s="182"/>
      <c r="Y104" s="191">
        <f t="shared" si="299"/>
        <v>0</v>
      </c>
      <c r="Z104" s="182"/>
      <c r="AA104" s="182"/>
      <c r="AB104" s="191">
        <f t="shared" si="301"/>
        <v>0</v>
      </c>
      <c r="AC104" s="182"/>
      <c r="AD104" s="182"/>
      <c r="AE104" s="191">
        <f t="shared" si="303"/>
        <v>0</v>
      </c>
      <c r="AF104" s="182"/>
      <c r="AG104" s="182"/>
      <c r="AH104" s="191">
        <f t="shared" si="305"/>
        <v>0</v>
      </c>
      <c r="AI104" s="182"/>
      <c r="AJ104" s="182"/>
      <c r="AK104" s="191">
        <f t="shared" si="307"/>
        <v>0</v>
      </c>
      <c r="AL104" s="182"/>
      <c r="AM104" s="182"/>
      <c r="AN104" s="191">
        <f t="shared" si="309"/>
        <v>0</v>
      </c>
      <c r="AO104" s="182"/>
      <c r="AP104" s="182"/>
      <c r="AQ104" s="191">
        <f t="shared" si="311"/>
        <v>0</v>
      </c>
      <c r="AR104" s="391"/>
    </row>
    <row r="105" spans="1:44" ht="58.5" customHeight="1">
      <c r="A105" s="356"/>
      <c r="B105" s="383"/>
      <c r="C105" s="372"/>
      <c r="D105" s="196" t="s">
        <v>2</v>
      </c>
      <c r="E105" s="194">
        <f t="shared" si="312"/>
        <v>0</v>
      </c>
      <c r="F105" s="194">
        <f t="shared" si="313"/>
        <v>0</v>
      </c>
      <c r="G105" s="195">
        <f t="shared" si="314"/>
        <v>0</v>
      </c>
      <c r="H105" s="182"/>
      <c r="I105" s="182"/>
      <c r="J105" s="191">
        <f t="shared" si="315"/>
        <v>0</v>
      </c>
      <c r="K105" s="182"/>
      <c r="L105" s="182"/>
      <c r="M105" s="191">
        <f t="shared" si="291"/>
        <v>0</v>
      </c>
      <c r="N105" s="182"/>
      <c r="O105" s="182"/>
      <c r="P105" s="191">
        <f t="shared" si="293"/>
        <v>0</v>
      </c>
      <c r="Q105" s="182"/>
      <c r="R105" s="182"/>
      <c r="S105" s="191">
        <f t="shared" si="295"/>
        <v>0</v>
      </c>
      <c r="T105" s="182"/>
      <c r="U105" s="182"/>
      <c r="V105" s="191">
        <f t="shared" si="297"/>
        <v>0</v>
      </c>
      <c r="W105" s="182"/>
      <c r="X105" s="182"/>
      <c r="Y105" s="191">
        <f t="shared" si="299"/>
        <v>0</v>
      </c>
      <c r="Z105" s="182"/>
      <c r="AA105" s="182"/>
      <c r="AB105" s="191">
        <f t="shared" si="301"/>
        <v>0</v>
      </c>
      <c r="AC105" s="182"/>
      <c r="AD105" s="182"/>
      <c r="AE105" s="191">
        <f t="shared" si="303"/>
        <v>0</v>
      </c>
      <c r="AF105" s="182"/>
      <c r="AG105" s="182"/>
      <c r="AH105" s="191">
        <f t="shared" si="305"/>
        <v>0</v>
      </c>
      <c r="AI105" s="182"/>
      <c r="AJ105" s="182"/>
      <c r="AK105" s="191">
        <f t="shared" si="307"/>
        <v>0</v>
      </c>
      <c r="AL105" s="182"/>
      <c r="AM105" s="182"/>
      <c r="AN105" s="191">
        <f t="shared" si="309"/>
        <v>0</v>
      </c>
      <c r="AO105" s="182"/>
      <c r="AP105" s="182"/>
      <c r="AQ105" s="191">
        <f t="shared" si="311"/>
        <v>0</v>
      </c>
      <c r="AR105" s="391"/>
    </row>
    <row r="106" spans="1:44" ht="21.75" customHeight="1">
      <c r="A106" s="356"/>
      <c r="B106" s="383"/>
      <c r="C106" s="372"/>
      <c r="D106" s="197" t="s">
        <v>43</v>
      </c>
      <c r="E106" s="182">
        <f t="shared" si="312"/>
        <v>419.3</v>
      </c>
      <c r="F106" s="182">
        <f t="shared" si="313"/>
        <v>0</v>
      </c>
      <c r="G106" s="191">
        <f t="shared" si="314"/>
        <v>0</v>
      </c>
      <c r="H106" s="182"/>
      <c r="I106" s="182"/>
      <c r="J106" s="191">
        <f t="shared" si="315"/>
        <v>0</v>
      </c>
      <c r="K106" s="182"/>
      <c r="L106" s="182"/>
      <c r="M106" s="191">
        <f t="shared" si="291"/>
        <v>0</v>
      </c>
      <c r="N106" s="182"/>
      <c r="O106" s="182"/>
      <c r="P106" s="191">
        <f t="shared" si="293"/>
        <v>0</v>
      </c>
      <c r="Q106" s="182"/>
      <c r="R106" s="182"/>
      <c r="S106" s="191">
        <f t="shared" si="295"/>
        <v>0</v>
      </c>
      <c r="T106" s="182"/>
      <c r="U106" s="182"/>
      <c r="V106" s="191">
        <f t="shared" si="297"/>
        <v>0</v>
      </c>
      <c r="W106" s="182">
        <v>419.3</v>
      </c>
      <c r="X106" s="182"/>
      <c r="Y106" s="191">
        <f t="shared" si="299"/>
        <v>0</v>
      </c>
      <c r="Z106" s="182"/>
      <c r="AA106" s="182"/>
      <c r="AB106" s="191">
        <f t="shared" si="301"/>
        <v>0</v>
      </c>
      <c r="AC106" s="182"/>
      <c r="AD106" s="182"/>
      <c r="AE106" s="191">
        <f t="shared" si="303"/>
        <v>0</v>
      </c>
      <c r="AF106" s="182"/>
      <c r="AG106" s="182"/>
      <c r="AH106" s="191">
        <f t="shared" si="305"/>
        <v>0</v>
      </c>
      <c r="AI106" s="182"/>
      <c r="AJ106" s="182"/>
      <c r="AK106" s="191">
        <f t="shared" si="307"/>
        <v>0</v>
      </c>
      <c r="AL106" s="182"/>
      <c r="AM106" s="182"/>
      <c r="AN106" s="191">
        <f t="shared" si="309"/>
        <v>0</v>
      </c>
      <c r="AO106" s="182"/>
      <c r="AP106" s="182"/>
      <c r="AQ106" s="191">
        <f t="shared" si="311"/>
        <v>0</v>
      </c>
      <c r="AR106" s="391"/>
    </row>
    <row r="107" spans="1:44" ht="30" customHeight="1">
      <c r="A107" s="356"/>
      <c r="B107" s="376"/>
      <c r="C107" s="372"/>
      <c r="D107" s="196" t="s">
        <v>263</v>
      </c>
      <c r="E107" s="194">
        <f t="shared" si="312"/>
        <v>0</v>
      </c>
      <c r="F107" s="194">
        <f t="shared" si="313"/>
        <v>0</v>
      </c>
      <c r="G107" s="195">
        <f t="shared" si="314"/>
        <v>0</v>
      </c>
      <c r="H107" s="192"/>
      <c r="I107" s="192"/>
      <c r="J107" s="191">
        <f t="shared" si="315"/>
        <v>0</v>
      </c>
      <c r="K107" s="192"/>
      <c r="L107" s="192"/>
      <c r="M107" s="191">
        <f t="shared" si="291"/>
        <v>0</v>
      </c>
      <c r="N107" s="192"/>
      <c r="O107" s="192"/>
      <c r="P107" s="191">
        <f t="shared" si="293"/>
        <v>0</v>
      </c>
      <c r="Q107" s="192"/>
      <c r="R107" s="192"/>
      <c r="S107" s="191">
        <f t="shared" si="295"/>
        <v>0</v>
      </c>
      <c r="T107" s="192"/>
      <c r="U107" s="192"/>
      <c r="V107" s="191">
        <f t="shared" si="297"/>
        <v>0</v>
      </c>
      <c r="W107" s="192"/>
      <c r="X107" s="192"/>
      <c r="Y107" s="191">
        <f t="shared" si="299"/>
        <v>0</v>
      </c>
      <c r="Z107" s="192"/>
      <c r="AA107" s="192"/>
      <c r="AB107" s="191">
        <f t="shared" si="301"/>
        <v>0</v>
      </c>
      <c r="AC107" s="192"/>
      <c r="AD107" s="192"/>
      <c r="AE107" s="191">
        <f t="shared" si="303"/>
        <v>0</v>
      </c>
      <c r="AF107" s="192"/>
      <c r="AG107" s="192"/>
      <c r="AH107" s="191">
        <f t="shared" si="305"/>
        <v>0</v>
      </c>
      <c r="AI107" s="192"/>
      <c r="AJ107" s="192"/>
      <c r="AK107" s="191">
        <f t="shared" si="307"/>
        <v>0</v>
      </c>
      <c r="AL107" s="192"/>
      <c r="AM107" s="192"/>
      <c r="AN107" s="191">
        <f t="shared" si="309"/>
        <v>0</v>
      </c>
      <c r="AO107" s="192"/>
      <c r="AP107" s="192"/>
      <c r="AQ107" s="191">
        <f t="shared" si="311"/>
        <v>0</v>
      </c>
      <c r="AR107" s="391"/>
    </row>
    <row r="108" spans="1:44" ht="22.35" customHeight="1">
      <c r="A108" s="356" t="s">
        <v>374</v>
      </c>
      <c r="B108" s="390" t="s">
        <v>423</v>
      </c>
      <c r="C108" s="358" t="s">
        <v>412</v>
      </c>
      <c r="D108" s="188" t="s">
        <v>41</v>
      </c>
      <c r="E108" s="189">
        <f t="shared" si="242"/>
        <v>11741.415000000001</v>
      </c>
      <c r="F108" s="189">
        <f t="shared" si="242"/>
        <v>0</v>
      </c>
      <c r="G108" s="190">
        <f t="shared" si="243"/>
        <v>0</v>
      </c>
      <c r="H108" s="189">
        <f t="shared" ref="H108:I108" si="537">SUM(H109:H112)</f>
        <v>0</v>
      </c>
      <c r="I108" s="189">
        <f t="shared" si="537"/>
        <v>0</v>
      </c>
      <c r="J108" s="190">
        <f t="shared" si="244"/>
        <v>0</v>
      </c>
      <c r="K108" s="189">
        <f t="shared" ref="K108" si="538">SUM(K109:K112)</f>
        <v>0</v>
      </c>
      <c r="L108" s="189">
        <f t="shared" ref="L108" si="539">SUM(L109:L112)</f>
        <v>0</v>
      </c>
      <c r="M108" s="190">
        <f t="shared" ref="M108:M117" si="540">IF(L108,L108/K108*100,0)</f>
        <v>0</v>
      </c>
      <c r="N108" s="189">
        <f t="shared" ref="N108" si="541">SUM(N109:N112)</f>
        <v>0</v>
      </c>
      <c r="O108" s="189">
        <f t="shared" ref="O108" si="542">SUM(O109:O112)</f>
        <v>0</v>
      </c>
      <c r="P108" s="190">
        <f t="shared" ref="P108:P117" si="543">IF(O108,O108/N108*100,0)</f>
        <v>0</v>
      </c>
      <c r="Q108" s="189">
        <f t="shared" ref="Q108" si="544">SUM(Q109:Q112)</f>
        <v>0</v>
      </c>
      <c r="R108" s="189">
        <f t="shared" ref="R108" si="545">SUM(R109:R112)</f>
        <v>0</v>
      </c>
      <c r="S108" s="190">
        <f t="shared" ref="S108:S117" si="546">IF(R108,R108/Q108*100,0)</f>
        <v>0</v>
      </c>
      <c r="T108" s="189">
        <f t="shared" ref="T108" si="547">SUM(T109:T112)</f>
        <v>0</v>
      </c>
      <c r="U108" s="189">
        <f t="shared" ref="U108" si="548">SUM(U109:U112)</f>
        <v>0</v>
      </c>
      <c r="V108" s="190">
        <f t="shared" ref="V108:V117" si="549">IF(U108,U108/T108*100,0)</f>
        <v>0</v>
      </c>
      <c r="W108" s="189">
        <f t="shared" ref="W108" si="550">SUM(W109:W112)</f>
        <v>0</v>
      </c>
      <c r="X108" s="189">
        <f t="shared" ref="X108" si="551">SUM(X109:X112)</f>
        <v>0</v>
      </c>
      <c r="Y108" s="190">
        <f t="shared" ref="Y108:Y117" si="552">IF(X108,X108/W108*100,0)</f>
        <v>0</v>
      </c>
      <c r="Z108" s="189">
        <f t="shared" ref="Z108" si="553">SUM(Z109:Z112)</f>
        <v>0</v>
      </c>
      <c r="AA108" s="189">
        <f t="shared" ref="AA108" si="554">SUM(AA109:AA112)</f>
        <v>0</v>
      </c>
      <c r="AB108" s="190">
        <f t="shared" ref="AB108:AB117" si="555">IF(AA108,AA108/Z108*100,0)</f>
        <v>0</v>
      </c>
      <c r="AC108" s="189">
        <f t="shared" ref="AC108" si="556">SUM(AC109:AC112)</f>
        <v>0</v>
      </c>
      <c r="AD108" s="189">
        <f t="shared" ref="AD108" si="557">SUM(AD109:AD112)</f>
        <v>0</v>
      </c>
      <c r="AE108" s="190">
        <f t="shared" ref="AE108:AE117" si="558">IF(AD108,AD108/AC108*100,0)</f>
        <v>0</v>
      </c>
      <c r="AF108" s="189">
        <f t="shared" ref="AF108" si="559">SUM(AF109:AF112)</f>
        <v>0</v>
      </c>
      <c r="AG108" s="189">
        <f t="shared" ref="AG108" si="560">SUM(AG109:AG112)</f>
        <v>0</v>
      </c>
      <c r="AH108" s="190">
        <f t="shared" ref="AH108:AH117" si="561">IF(AG108,AG108/AF108*100,0)</f>
        <v>0</v>
      </c>
      <c r="AI108" s="189">
        <f t="shared" ref="AI108" si="562">SUM(AI109:AI112)</f>
        <v>11741.415000000001</v>
      </c>
      <c r="AJ108" s="189">
        <f t="shared" ref="AJ108" si="563">SUM(AJ109:AJ112)</f>
        <v>0</v>
      </c>
      <c r="AK108" s="190">
        <f t="shared" ref="AK108:AK117" si="564">IF(AJ108,AJ108/AI108*100,0)</f>
        <v>0</v>
      </c>
      <c r="AL108" s="189">
        <f t="shared" ref="AL108" si="565">SUM(AL109:AL112)</f>
        <v>0</v>
      </c>
      <c r="AM108" s="189">
        <f t="shared" ref="AM108" si="566">SUM(AM109:AM112)</f>
        <v>0</v>
      </c>
      <c r="AN108" s="190">
        <f t="shared" ref="AN108:AN117" si="567">IF(AM108,AM108/AL108*100,0)</f>
        <v>0</v>
      </c>
      <c r="AO108" s="189">
        <f t="shared" ref="AO108" si="568">SUM(AO109:AO112)</f>
        <v>0</v>
      </c>
      <c r="AP108" s="189">
        <f t="shared" ref="AP108" si="569">SUM(AP109:AP112)</f>
        <v>0</v>
      </c>
      <c r="AQ108" s="190">
        <f t="shared" ref="AQ108:AQ117" si="570">IF(AP108,AP108/AO108*100,0)</f>
        <v>0</v>
      </c>
      <c r="AR108" s="391"/>
    </row>
    <row r="109" spans="1:44" ht="39" customHeight="1">
      <c r="A109" s="356"/>
      <c r="B109" s="383"/>
      <c r="C109" s="372"/>
      <c r="D109" s="196" t="s">
        <v>37</v>
      </c>
      <c r="E109" s="194">
        <f t="shared" si="242"/>
        <v>0</v>
      </c>
      <c r="F109" s="194">
        <f t="shared" si="242"/>
        <v>0</v>
      </c>
      <c r="G109" s="195">
        <f t="shared" si="243"/>
        <v>0</v>
      </c>
      <c r="H109" s="182"/>
      <c r="I109" s="182"/>
      <c r="J109" s="191">
        <f t="shared" ref="J109:J117" si="571">IF(I109,I109/H109*100,0)</f>
        <v>0</v>
      </c>
      <c r="K109" s="182"/>
      <c r="L109" s="182"/>
      <c r="M109" s="191">
        <f t="shared" si="540"/>
        <v>0</v>
      </c>
      <c r="N109" s="182"/>
      <c r="O109" s="182"/>
      <c r="P109" s="191">
        <f t="shared" si="543"/>
        <v>0</v>
      </c>
      <c r="Q109" s="182"/>
      <c r="R109" s="182"/>
      <c r="S109" s="191">
        <f t="shared" si="546"/>
        <v>0</v>
      </c>
      <c r="T109" s="182"/>
      <c r="U109" s="182"/>
      <c r="V109" s="191">
        <f t="shared" si="549"/>
        <v>0</v>
      </c>
      <c r="W109" s="182"/>
      <c r="X109" s="182"/>
      <c r="Y109" s="191">
        <f t="shared" si="552"/>
        <v>0</v>
      </c>
      <c r="Z109" s="182"/>
      <c r="AA109" s="182"/>
      <c r="AB109" s="191">
        <f t="shared" si="555"/>
        <v>0</v>
      </c>
      <c r="AC109" s="182"/>
      <c r="AD109" s="182"/>
      <c r="AE109" s="191">
        <f t="shared" si="558"/>
        <v>0</v>
      </c>
      <c r="AF109" s="182"/>
      <c r="AG109" s="182"/>
      <c r="AH109" s="191">
        <f t="shared" si="561"/>
        <v>0</v>
      </c>
      <c r="AI109" s="182"/>
      <c r="AJ109" s="182"/>
      <c r="AK109" s="191">
        <f t="shared" si="564"/>
        <v>0</v>
      </c>
      <c r="AL109" s="182"/>
      <c r="AM109" s="182"/>
      <c r="AN109" s="191">
        <f t="shared" si="567"/>
        <v>0</v>
      </c>
      <c r="AO109" s="182"/>
      <c r="AP109" s="182"/>
      <c r="AQ109" s="191">
        <f t="shared" si="570"/>
        <v>0</v>
      </c>
      <c r="AR109" s="391"/>
    </row>
    <row r="110" spans="1:44" ht="58.5" customHeight="1">
      <c r="A110" s="356"/>
      <c r="B110" s="383"/>
      <c r="C110" s="372"/>
      <c r="D110" s="196" t="s">
        <v>2</v>
      </c>
      <c r="E110" s="194">
        <f t="shared" si="242"/>
        <v>0</v>
      </c>
      <c r="F110" s="194">
        <f t="shared" si="242"/>
        <v>0</v>
      </c>
      <c r="G110" s="195">
        <f t="shared" si="243"/>
        <v>0</v>
      </c>
      <c r="H110" s="182"/>
      <c r="I110" s="182"/>
      <c r="J110" s="191">
        <f t="shared" si="571"/>
        <v>0</v>
      </c>
      <c r="K110" s="182"/>
      <c r="L110" s="182"/>
      <c r="M110" s="191">
        <f t="shared" si="540"/>
        <v>0</v>
      </c>
      <c r="N110" s="182"/>
      <c r="O110" s="182"/>
      <c r="P110" s="191">
        <f t="shared" si="543"/>
        <v>0</v>
      </c>
      <c r="Q110" s="182"/>
      <c r="R110" s="182"/>
      <c r="S110" s="191">
        <f t="shared" si="546"/>
        <v>0</v>
      </c>
      <c r="T110" s="182"/>
      <c r="U110" s="182"/>
      <c r="V110" s="191">
        <f t="shared" si="549"/>
        <v>0</v>
      </c>
      <c r="W110" s="182"/>
      <c r="X110" s="182"/>
      <c r="Y110" s="191">
        <f t="shared" si="552"/>
        <v>0</v>
      </c>
      <c r="Z110" s="182"/>
      <c r="AA110" s="182"/>
      <c r="AB110" s="191">
        <f t="shared" si="555"/>
        <v>0</v>
      </c>
      <c r="AC110" s="182"/>
      <c r="AD110" s="182"/>
      <c r="AE110" s="191">
        <f t="shared" si="558"/>
        <v>0</v>
      </c>
      <c r="AF110" s="182"/>
      <c r="AG110" s="182"/>
      <c r="AH110" s="191">
        <f t="shared" si="561"/>
        <v>0</v>
      </c>
      <c r="AI110" s="182"/>
      <c r="AJ110" s="182"/>
      <c r="AK110" s="191">
        <f t="shared" si="564"/>
        <v>0</v>
      </c>
      <c r="AL110" s="182"/>
      <c r="AM110" s="182"/>
      <c r="AN110" s="191">
        <f t="shared" si="567"/>
        <v>0</v>
      </c>
      <c r="AO110" s="182"/>
      <c r="AP110" s="182"/>
      <c r="AQ110" s="191">
        <f t="shared" si="570"/>
        <v>0</v>
      </c>
      <c r="AR110" s="391"/>
    </row>
    <row r="111" spans="1:44" ht="21.75" customHeight="1">
      <c r="A111" s="356"/>
      <c r="B111" s="383"/>
      <c r="C111" s="372"/>
      <c r="D111" s="197" t="s">
        <v>43</v>
      </c>
      <c r="E111" s="182">
        <f t="shared" si="242"/>
        <v>11741.415000000001</v>
      </c>
      <c r="F111" s="182">
        <f t="shared" si="242"/>
        <v>0</v>
      </c>
      <c r="G111" s="191">
        <f t="shared" si="243"/>
        <v>0</v>
      </c>
      <c r="H111" s="182"/>
      <c r="I111" s="182"/>
      <c r="J111" s="191">
        <f t="shared" si="571"/>
        <v>0</v>
      </c>
      <c r="K111" s="182"/>
      <c r="L111" s="182"/>
      <c r="M111" s="191">
        <f t="shared" si="540"/>
        <v>0</v>
      </c>
      <c r="N111" s="182"/>
      <c r="O111" s="182"/>
      <c r="P111" s="191">
        <f t="shared" si="543"/>
        <v>0</v>
      </c>
      <c r="Q111" s="182"/>
      <c r="R111" s="182"/>
      <c r="S111" s="191">
        <f t="shared" si="546"/>
        <v>0</v>
      </c>
      <c r="T111" s="182"/>
      <c r="U111" s="182"/>
      <c r="V111" s="191">
        <f t="shared" si="549"/>
        <v>0</v>
      </c>
      <c r="W111" s="182"/>
      <c r="X111" s="182"/>
      <c r="Y111" s="191">
        <f t="shared" si="552"/>
        <v>0</v>
      </c>
      <c r="Z111" s="182"/>
      <c r="AA111" s="182"/>
      <c r="AB111" s="191">
        <f t="shared" si="555"/>
        <v>0</v>
      </c>
      <c r="AC111" s="182"/>
      <c r="AD111" s="182"/>
      <c r="AE111" s="191">
        <f t="shared" si="558"/>
        <v>0</v>
      </c>
      <c r="AF111" s="182"/>
      <c r="AG111" s="182"/>
      <c r="AH111" s="191">
        <f t="shared" si="561"/>
        <v>0</v>
      </c>
      <c r="AI111" s="182">
        <v>11741.415000000001</v>
      </c>
      <c r="AJ111" s="182"/>
      <c r="AK111" s="191">
        <f t="shared" si="564"/>
        <v>0</v>
      </c>
      <c r="AL111" s="182"/>
      <c r="AM111" s="182"/>
      <c r="AN111" s="191">
        <f t="shared" si="567"/>
        <v>0</v>
      </c>
      <c r="AO111" s="182"/>
      <c r="AP111" s="182"/>
      <c r="AQ111" s="191">
        <f t="shared" si="570"/>
        <v>0</v>
      </c>
      <c r="AR111" s="391"/>
    </row>
    <row r="112" spans="1:44" ht="60" customHeight="1">
      <c r="A112" s="356"/>
      <c r="B112" s="376"/>
      <c r="C112" s="372"/>
      <c r="D112" s="196" t="s">
        <v>263</v>
      </c>
      <c r="E112" s="194">
        <f t="shared" si="242"/>
        <v>0</v>
      </c>
      <c r="F112" s="194">
        <f t="shared" si="242"/>
        <v>0</v>
      </c>
      <c r="G112" s="195">
        <f t="shared" si="243"/>
        <v>0</v>
      </c>
      <c r="H112" s="192"/>
      <c r="I112" s="192"/>
      <c r="J112" s="191">
        <f t="shared" si="571"/>
        <v>0</v>
      </c>
      <c r="K112" s="192"/>
      <c r="L112" s="192"/>
      <c r="M112" s="191">
        <f t="shared" si="540"/>
        <v>0</v>
      </c>
      <c r="N112" s="192"/>
      <c r="O112" s="192"/>
      <c r="P112" s="191">
        <f t="shared" si="543"/>
        <v>0</v>
      </c>
      <c r="Q112" s="192"/>
      <c r="R112" s="192"/>
      <c r="S112" s="191">
        <f t="shared" si="546"/>
        <v>0</v>
      </c>
      <c r="T112" s="192"/>
      <c r="U112" s="192"/>
      <c r="V112" s="191">
        <f t="shared" si="549"/>
        <v>0</v>
      </c>
      <c r="W112" s="192"/>
      <c r="X112" s="192"/>
      <c r="Y112" s="191">
        <f t="shared" si="552"/>
        <v>0</v>
      </c>
      <c r="Z112" s="192"/>
      <c r="AA112" s="192"/>
      <c r="AB112" s="191">
        <f t="shared" si="555"/>
        <v>0</v>
      </c>
      <c r="AC112" s="192"/>
      <c r="AD112" s="192"/>
      <c r="AE112" s="191">
        <f t="shared" si="558"/>
        <v>0</v>
      </c>
      <c r="AF112" s="192"/>
      <c r="AG112" s="192"/>
      <c r="AH112" s="191">
        <f t="shared" si="561"/>
        <v>0</v>
      </c>
      <c r="AI112" s="192"/>
      <c r="AJ112" s="192"/>
      <c r="AK112" s="191">
        <f t="shared" si="564"/>
        <v>0</v>
      </c>
      <c r="AL112" s="192"/>
      <c r="AM112" s="192"/>
      <c r="AN112" s="191">
        <f t="shared" si="567"/>
        <v>0</v>
      </c>
      <c r="AO112" s="192"/>
      <c r="AP112" s="192"/>
      <c r="AQ112" s="191">
        <f t="shared" si="570"/>
        <v>0</v>
      </c>
      <c r="AR112" s="391"/>
    </row>
    <row r="113" spans="1:44" ht="20.25" customHeight="1">
      <c r="A113" s="462" t="s">
        <v>264</v>
      </c>
      <c r="B113" s="462"/>
      <c r="C113" s="462"/>
      <c r="D113" s="188" t="s">
        <v>41</v>
      </c>
      <c r="E113" s="189">
        <f t="shared" si="242"/>
        <v>75170.521999999997</v>
      </c>
      <c r="F113" s="189">
        <f t="shared" si="242"/>
        <v>1050</v>
      </c>
      <c r="G113" s="190">
        <f t="shared" si="243"/>
        <v>1.3968241433789699</v>
      </c>
      <c r="H113" s="189">
        <f t="shared" ref="H113:I113" si="572">SUM(H114:H117)</f>
        <v>0</v>
      </c>
      <c r="I113" s="189">
        <f t="shared" si="572"/>
        <v>0</v>
      </c>
      <c r="J113" s="190">
        <f t="shared" si="571"/>
        <v>0</v>
      </c>
      <c r="K113" s="189">
        <f t="shared" ref="K113:L113" si="573">SUM(K114:K117)</f>
        <v>1050</v>
      </c>
      <c r="L113" s="189">
        <f t="shared" si="573"/>
        <v>1050</v>
      </c>
      <c r="M113" s="190">
        <f t="shared" si="540"/>
        <v>100</v>
      </c>
      <c r="N113" s="189">
        <f t="shared" ref="N113:O113" si="574">SUM(N114:N117)</f>
        <v>0</v>
      </c>
      <c r="O113" s="189">
        <f t="shared" si="574"/>
        <v>0</v>
      </c>
      <c r="P113" s="190">
        <f t="shared" si="543"/>
        <v>0</v>
      </c>
      <c r="Q113" s="189">
        <f t="shared" ref="Q113:R113" si="575">SUM(Q114:Q117)</f>
        <v>490</v>
      </c>
      <c r="R113" s="189">
        <f t="shared" si="575"/>
        <v>0</v>
      </c>
      <c r="S113" s="190">
        <f t="shared" si="546"/>
        <v>0</v>
      </c>
      <c r="T113" s="189">
        <f t="shared" ref="T113:U113" si="576">SUM(T114:T117)</f>
        <v>0</v>
      </c>
      <c r="U113" s="189">
        <f t="shared" si="576"/>
        <v>0</v>
      </c>
      <c r="V113" s="190">
        <f t="shared" si="549"/>
        <v>0</v>
      </c>
      <c r="W113" s="189">
        <f t="shared" ref="W113:X113" si="577">SUM(W114:W117)</f>
        <v>3919.3</v>
      </c>
      <c r="X113" s="189">
        <f t="shared" si="577"/>
        <v>0</v>
      </c>
      <c r="Y113" s="190">
        <f t="shared" si="552"/>
        <v>0</v>
      </c>
      <c r="Z113" s="189">
        <f t="shared" ref="Z113:AA113" si="578">SUM(Z114:Z117)</f>
        <v>0</v>
      </c>
      <c r="AA113" s="189">
        <f t="shared" si="578"/>
        <v>0</v>
      </c>
      <c r="AB113" s="190">
        <f t="shared" si="555"/>
        <v>0</v>
      </c>
      <c r="AC113" s="189">
        <f t="shared" ref="AC113:AD113" si="579">SUM(AC114:AC117)</f>
        <v>0</v>
      </c>
      <c r="AD113" s="189">
        <f t="shared" si="579"/>
        <v>0</v>
      </c>
      <c r="AE113" s="190">
        <f t="shared" si="558"/>
        <v>0</v>
      </c>
      <c r="AF113" s="189">
        <f t="shared" ref="AF113:AG113" si="580">SUM(AF114:AF117)</f>
        <v>0</v>
      </c>
      <c r="AG113" s="189">
        <f t="shared" si="580"/>
        <v>0</v>
      </c>
      <c r="AH113" s="190">
        <f t="shared" si="561"/>
        <v>0</v>
      </c>
      <c r="AI113" s="189">
        <f t="shared" ref="AI113:AJ113" si="581">SUM(AI114:AI117)</f>
        <v>69711.221999999994</v>
      </c>
      <c r="AJ113" s="189">
        <f t="shared" si="581"/>
        <v>0</v>
      </c>
      <c r="AK113" s="190">
        <f t="shared" si="564"/>
        <v>0</v>
      </c>
      <c r="AL113" s="189">
        <f t="shared" ref="AL113:AM113" si="582">SUM(AL114:AL117)</f>
        <v>0</v>
      </c>
      <c r="AM113" s="189">
        <f t="shared" si="582"/>
        <v>0</v>
      </c>
      <c r="AN113" s="190">
        <f t="shared" si="567"/>
        <v>0</v>
      </c>
      <c r="AO113" s="189">
        <f t="shared" ref="AO113:AP113" si="583">SUM(AO114:AO117)</f>
        <v>0</v>
      </c>
      <c r="AP113" s="189">
        <f t="shared" si="583"/>
        <v>0</v>
      </c>
      <c r="AQ113" s="190">
        <f t="shared" si="570"/>
        <v>0</v>
      </c>
      <c r="AR113" s="396"/>
    </row>
    <row r="114" spans="1:44" ht="35.25" customHeight="1">
      <c r="A114" s="462"/>
      <c r="B114" s="462"/>
      <c r="C114" s="462"/>
      <c r="D114" s="199" t="s">
        <v>37</v>
      </c>
      <c r="E114" s="194">
        <f t="shared" si="242"/>
        <v>0</v>
      </c>
      <c r="F114" s="194">
        <f t="shared" si="242"/>
        <v>0</v>
      </c>
      <c r="G114" s="195">
        <f t="shared" si="243"/>
        <v>0</v>
      </c>
      <c r="H114" s="182">
        <f>H44+H54</f>
        <v>0</v>
      </c>
      <c r="I114" s="182">
        <f>I44+I54</f>
        <v>0</v>
      </c>
      <c r="J114" s="191">
        <f t="shared" si="571"/>
        <v>0</v>
      </c>
      <c r="K114" s="182">
        <f t="shared" ref="K114:L114" si="584">K44+K54</f>
        <v>0</v>
      </c>
      <c r="L114" s="182">
        <f t="shared" si="584"/>
        <v>0</v>
      </c>
      <c r="M114" s="191">
        <f t="shared" si="540"/>
        <v>0</v>
      </c>
      <c r="N114" s="182">
        <f t="shared" ref="N114:O114" si="585">N44+N54</f>
        <v>0</v>
      </c>
      <c r="O114" s="182">
        <f t="shared" si="585"/>
        <v>0</v>
      </c>
      <c r="P114" s="191">
        <f t="shared" si="543"/>
        <v>0</v>
      </c>
      <c r="Q114" s="182">
        <f t="shared" ref="Q114:R114" si="586">Q44+Q54</f>
        <v>0</v>
      </c>
      <c r="R114" s="182">
        <f t="shared" si="586"/>
        <v>0</v>
      </c>
      <c r="S114" s="191">
        <f t="shared" si="546"/>
        <v>0</v>
      </c>
      <c r="T114" s="182">
        <f t="shared" ref="T114:U114" si="587">T44+T54</f>
        <v>0</v>
      </c>
      <c r="U114" s="182">
        <f t="shared" si="587"/>
        <v>0</v>
      </c>
      <c r="V114" s="191">
        <f t="shared" si="549"/>
        <v>0</v>
      </c>
      <c r="W114" s="182">
        <f t="shared" ref="W114:X114" si="588">W44+W54</f>
        <v>0</v>
      </c>
      <c r="X114" s="182">
        <f t="shared" si="588"/>
        <v>0</v>
      </c>
      <c r="Y114" s="191">
        <f t="shared" si="552"/>
        <v>0</v>
      </c>
      <c r="Z114" s="182">
        <f t="shared" ref="Z114:AA114" si="589">Z44+Z54</f>
        <v>0</v>
      </c>
      <c r="AA114" s="182">
        <f t="shared" si="589"/>
        <v>0</v>
      </c>
      <c r="AB114" s="191">
        <f t="shared" si="555"/>
        <v>0</v>
      </c>
      <c r="AC114" s="182">
        <f t="shared" ref="AC114:AD114" si="590">AC44+AC54</f>
        <v>0</v>
      </c>
      <c r="AD114" s="182">
        <f t="shared" si="590"/>
        <v>0</v>
      </c>
      <c r="AE114" s="191">
        <f t="shared" si="558"/>
        <v>0</v>
      </c>
      <c r="AF114" s="182">
        <f t="shared" ref="AF114:AG114" si="591">AF44+AF54</f>
        <v>0</v>
      </c>
      <c r="AG114" s="182">
        <f t="shared" si="591"/>
        <v>0</v>
      </c>
      <c r="AH114" s="191">
        <f t="shared" si="561"/>
        <v>0</v>
      </c>
      <c r="AI114" s="182">
        <f t="shared" ref="AI114:AJ114" si="592">AI44+AI54</f>
        <v>0</v>
      </c>
      <c r="AJ114" s="182">
        <f t="shared" si="592"/>
        <v>0</v>
      </c>
      <c r="AK114" s="191">
        <f t="shared" si="564"/>
        <v>0</v>
      </c>
      <c r="AL114" s="182">
        <f t="shared" ref="AL114:AM114" si="593">AL44+AL54</f>
        <v>0</v>
      </c>
      <c r="AM114" s="182">
        <f t="shared" si="593"/>
        <v>0</v>
      </c>
      <c r="AN114" s="191">
        <f t="shared" si="567"/>
        <v>0</v>
      </c>
      <c r="AO114" s="182">
        <f t="shared" ref="AO114:AP114" si="594">AO44+AO54</f>
        <v>0</v>
      </c>
      <c r="AP114" s="182">
        <f t="shared" si="594"/>
        <v>0</v>
      </c>
      <c r="AQ114" s="191">
        <f t="shared" si="570"/>
        <v>0</v>
      </c>
      <c r="AR114" s="397"/>
    </row>
    <row r="115" spans="1:44" ht="57" customHeight="1">
      <c r="A115" s="462"/>
      <c r="B115" s="462"/>
      <c r="C115" s="462"/>
      <c r="D115" s="199" t="s">
        <v>2</v>
      </c>
      <c r="E115" s="194">
        <f t="shared" si="242"/>
        <v>0</v>
      </c>
      <c r="F115" s="194">
        <f t="shared" si="242"/>
        <v>0</v>
      </c>
      <c r="G115" s="195">
        <f t="shared" si="243"/>
        <v>0</v>
      </c>
      <c r="H115" s="182">
        <f t="shared" ref="H115:I117" si="595">H45+H55</f>
        <v>0</v>
      </c>
      <c r="I115" s="182">
        <f t="shared" si="595"/>
        <v>0</v>
      </c>
      <c r="J115" s="191">
        <f t="shared" si="571"/>
        <v>0</v>
      </c>
      <c r="K115" s="182">
        <f t="shared" ref="K115:L115" si="596">K45+K55</f>
        <v>0</v>
      </c>
      <c r="L115" s="182">
        <f t="shared" si="596"/>
        <v>0</v>
      </c>
      <c r="M115" s="191">
        <f t="shared" si="540"/>
        <v>0</v>
      </c>
      <c r="N115" s="182">
        <f t="shared" ref="N115:O115" si="597">N45+N55</f>
        <v>0</v>
      </c>
      <c r="O115" s="182">
        <f t="shared" si="597"/>
        <v>0</v>
      </c>
      <c r="P115" s="191">
        <f t="shared" si="543"/>
        <v>0</v>
      </c>
      <c r="Q115" s="182">
        <f t="shared" ref="Q115:R115" si="598">Q45+Q55</f>
        <v>0</v>
      </c>
      <c r="R115" s="182">
        <f t="shared" si="598"/>
        <v>0</v>
      </c>
      <c r="S115" s="191">
        <f t="shared" si="546"/>
        <v>0</v>
      </c>
      <c r="T115" s="182">
        <f t="shared" ref="T115:U115" si="599">T45+T55</f>
        <v>0</v>
      </c>
      <c r="U115" s="182">
        <f t="shared" si="599"/>
        <v>0</v>
      </c>
      <c r="V115" s="191">
        <f t="shared" si="549"/>
        <v>0</v>
      </c>
      <c r="W115" s="182">
        <f t="shared" ref="W115:X115" si="600">W45+W55</f>
        <v>0</v>
      </c>
      <c r="X115" s="182">
        <f t="shared" si="600"/>
        <v>0</v>
      </c>
      <c r="Y115" s="191">
        <f t="shared" si="552"/>
        <v>0</v>
      </c>
      <c r="Z115" s="182">
        <f t="shared" ref="Z115:AA115" si="601">Z45+Z55</f>
        <v>0</v>
      </c>
      <c r="AA115" s="182">
        <f t="shared" si="601"/>
        <v>0</v>
      </c>
      <c r="AB115" s="191">
        <f t="shared" si="555"/>
        <v>0</v>
      </c>
      <c r="AC115" s="182">
        <f t="shared" ref="AC115:AD115" si="602">AC45+AC55</f>
        <v>0</v>
      </c>
      <c r="AD115" s="182">
        <f t="shared" si="602"/>
        <v>0</v>
      </c>
      <c r="AE115" s="191">
        <f t="shared" si="558"/>
        <v>0</v>
      </c>
      <c r="AF115" s="182">
        <f t="shared" ref="AF115:AG115" si="603">AF45+AF55</f>
        <v>0</v>
      </c>
      <c r="AG115" s="182">
        <f t="shared" si="603"/>
        <v>0</v>
      </c>
      <c r="AH115" s="191">
        <f t="shared" si="561"/>
        <v>0</v>
      </c>
      <c r="AI115" s="182">
        <f t="shared" ref="AI115:AJ115" si="604">AI45+AI55</f>
        <v>0</v>
      </c>
      <c r="AJ115" s="182">
        <f t="shared" si="604"/>
        <v>0</v>
      </c>
      <c r="AK115" s="191">
        <f t="shared" si="564"/>
        <v>0</v>
      </c>
      <c r="AL115" s="182">
        <f t="shared" ref="AL115:AM115" si="605">AL45+AL55</f>
        <v>0</v>
      </c>
      <c r="AM115" s="182">
        <f t="shared" si="605"/>
        <v>0</v>
      </c>
      <c r="AN115" s="191">
        <f t="shared" si="567"/>
        <v>0</v>
      </c>
      <c r="AO115" s="182">
        <f t="shared" ref="AO115:AP115" si="606">AO45+AO55</f>
        <v>0</v>
      </c>
      <c r="AP115" s="182">
        <f t="shared" si="606"/>
        <v>0</v>
      </c>
      <c r="AQ115" s="191">
        <f t="shared" si="570"/>
        <v>0</v>
      </c>
      <c r="AR115" s="397"/>
    </row>
    <row r="116" spans="1:44" ht="19.5" customHeight="1">
      <c r="A116" s="462"/>
      <c r="B116" s="462"/>
      <c r="C116" s="462"/>
      <c r="D116" s="200" t="s">
        <v>43</v>
      </c>
      <c r="E116" s="182">
        <f t="shared" si="242"/>
        <v>75170.521999999997</v>
      </c>
      <c r="F116" s="182">
        <f t="shared" si="242"/>
        <v>1050</v>
      </c>
      <c r="G116" s="191">
        <f t="shared" si="243"/>
        <v>1.3968241433789699</v>
      </c>
      <c r="H116" s="182">
        <f t="shared" si="595"/>
        <v>0</v>
      </c>
      <c r="I116" s="182">
        <f t="shared" si="595"/>
        <v>0</v>
      </c>
      <c r="J116" s="191">
        <f t="shared" si="571"/>
        <v>0</v>
      </c>
      <c r="K116" s="182">
        <f t="shared" ref="K116:L116" si="607">K46+K56</f>
        <v>1050</v>
      </c>
      <c r="L116" s="182">
        <f t="shared" si="607"/>
        <v>1050</v>
      </c>
      <c r="M116" s="191">
        <f t="shared" si="540"/>
        <v>100</v>
      </c>
      <c r="N116" s="182">
        <f t="shared" ref="N116:O116" si="608">N46+N56</f>
        <v>0</v>
      </c>
      <c r="O116" s="182">
        <f t="shared" si="608"/>
        <v>0</v>
      </c>
      <c r="P116" s="191">
        <f t="shared" si="543"/>
        <v>0</v>
      </c>
      <c r="Q116" s="182">
        <f t="shared" ref="Q116:R116" si="609">Q46+Q56</f>
        <v>490</v>
      </c>
      <c r="R116" s="182">
        <f t="shared" si="609"/>
        <v>0</v>
      </c>
      <c r="S116" s="191">
        <f t="shared" si="546"/>
        <v>0</v>
      </c>
      <c r="T116" s="182">
        <f t="shared" ref="T116:U116" si="610">T46+T56</f>
        <v>0</v>
      </c>
      <c r="U116" s="182">
        <f t="shared" si="610"/>
        <v>0</v>
      </c>
      <c r="V116" s="191">
        <f t="shared" si="549"/>
        <v>0</v>
      </c>
      <c r="W116" s="182">
        <f t="shared" ref="W116:X116" si="611">W46+W56</f>
        <v>3919.3</v>
      </c>
      <c r="X116" s="182">
        <f t="shared" si="611"/>
        <v>0</v>
      </c>
      <c r="Y116" s="191">
        <f t="shared" si="552"/>
        <v>0</v>
      </c>
      <c r="Z116" s="182">
        <f t="shared" ref="Z116:AA116" si="612">Z46+Z56</f>
        <v>0</v>
      </c>
      <c r="AA116" s="182">
        <f t="shared" si="612"/>
        <v>0</v>
      </c>
      <c r="AB116" s="191">
        <f t="shared" si="555"/>
        <v>0</v>
      </c>
      <c r="AC116" s="182">
        <f t="shared" ref="AC116:AD116" si="613">AC46+AC56</f>
        <v>0</v>
      </c>
      <c r="AD116" s="182">
        <f t="shared" si="613"/>
        <v>0</v>
      </c>
      <c r="AE116" s="191">
        <f t="shared" si="558"/>
        <v>0</v>
      </c>
      <c r="AF116" s="182">
        <f t="shared" ref="AF116:AG116" si="614">AF46+AF56</f>
        <v>0</v>
      </c>
      <c r="AG116" s="182">
        <f t="shared" si="614"/>
        <v>0</v>
      </c>
      <c r="AH116" s="191">
        <f t="shared" si="561"/>
        <v>0</v>
      </c>
      <c r="AI116" s="182">
        <f t="shared" ref="AI116:AJ116" si="615">AI46+AI56</f>
        <v>69711.221999999994</v>
      </c>
      <c r="AJ116" s="182">
        <f t="shared" si="615"/>
        <v>0</v>
      </c>
      <c r="AK116" s="191">
        <f t="shared" si="564"/>
        <v>0</v>
      </c>
      <c r="AL116" s="182">
        <f t="shared" ref="AL116:AM116" si="616">AL46+AL56</f>
        <v>0</v>
      </c>
      <c r="AM116" s="182">
        <f t="shared" si="616"/>
        <v>0</v>
      </c>
      <c r="AN116" s="191">
        <f t="shared" si="567"/>
        <v>0</v>
      </c>
      <c r="AO116" s="182">
        <f t="shared" ref="AO116:AP116" si="617">AO46+AO56</f>
        <v>0</v>
      </c>
      <c r="AP116" s="182">
        <f t="shared" si="617"/>
        <v>0</v>
      </c>
      <c r="AQ116" s="191">
        <f t="shared" si="570"/>
        <v>0</v>
      </c>
      <c r="AR116" s="397"/>
    </row>
    <row r="117" spans="1:44" ht="35.1" customHeight="1">
      <c r="A117" s="462"/>
      <c r="B117" s="462"/>
      <c r="C117" s="462"/>
      <c r="D117" s="199" t="s">
        <v>263</v>
      </c>
      <c r="E117" s="194">
        <f t="shared" si="242"/>
        <v>0</v>
      </c>
      <c r="F117" s="194">
        <f t="shared" si="242"/>
        <v>0</v>
      </c>
      <c r="G117" s="195">
        <f t="shared" si="243"/>
        <v>0</v>
      </c>
      <c r="H117" s="182">
        <f t="shared" si="595"/>
        <v>0</v>
      </c>
      <c r="I117" s="182">
        <f t="shared" si="595"/>
        <v>0</v>
      </c>
      <c r="J117" s="191">
        <f t="shared" si="571"/>
        <v>0</v>
      </c>
      <c r="K117" s="182">
        <f t="shared" ref="K117:L117" si="618">K47+K57</f>
        <v>0</v>
      </c>
      <c r="L117" s="182">
        <f t="shared" si="618"/>
        <v>0</v>
      </c>
      <c r="M117" s="191">
        <f t="shared" si="540"/>
        <v>0</v>
      </c>
      <c r="N117" s="182">
        <f t="shared" ref="N117:O117" si="619">N47+N57</f>
        <v>0</v>
      </c>
      <c r="O117" s="182">
        <f t="shared" si="619"/>
        <v>0</v>
      </c>
      <c r="P117" s="191">
        <f t="shared" si="543"/>
        <v>0</v>
      </c>
      <c r="Q117" s="182">
        <f t="shared" ref="Q117:R117" si="620">Q47+Q57</f>
        <v>0</v>
      </c>
      <c r="R117" s="182">
        <f t="shared" si="620"/>
        <v>0</v>
      </c>
      <c r="S117" s="191">
        <f t="shared" si="546"/>
        <v>0</v>
      </c>
      <c r="T117" s="182">
        <f t="shared" ref="T117:U117" si="621">T47+T57</f>
        <v>0</v>
      </c>
      <c r="U117" s="182">
        <f t="shared" si="621"/>
        <v>0</v>
      </c>
      <c r="V117" s="191">
        <f t="shared" si="549"/>
        <v>0</v>
      </c>
      <c r="W117" s="182">
        <f t="shared" ref="W117:X117" si="622">W47+W57</f>
        <v>0</v>
      </c>
      <c r="X117" s="182">
        <f t="shared" si="622"/>
        <v>0</v>
      </c>
      <c r="Y117" s="191">
        <f t="shared" si="552"/>
        <v>0</v>
      </c>
      <c r="Z117" s="182">
        <f t="shared" ref="Z117:AA117" si="623">Z47+Z57</f>
        <v>0</v>
      </c>
      <c r="AA117" s="182">
        <f t="shared" si="623"/>
        <v>0</v>
      </c>
      <c r="AB117" s="191">
        <f t="shared" si="555"/>
        <v>0</v>
      </c>
      <c r="AC117" s="182">
        <f t="shared" ref="AC117:AD117" si="624">AC47+AC57</f>
        <v>0</v>
      </c>
      <c r="AD117" s="182">
        <f t="shared" si="624"/>
        <v>0</v>
      </c>
      <c r="AE117" s="191">
        <f t="shared" si="558"/>
        <v>0</v>
      </c>
      <c r="AF117" s="182">
        <f t="shared" ref="AF117:AG117" si="625">AF47+AF57</f>
        <v>0</v>
      </c>
      <c r="AG117" s="182">
        <f t="shared" si="625"/>
        <v>0</v>
      </c>
      <c r="AH117" s="191">
        <f t="shared" si="561"/>
        <v>0</v>
      </c>
      <c r="AI117" s="182">
        <f t="shared" ref="AI117:AJ117" si="626">AI47+AI57</f>
        <v>0</v>
      </c>
      <c r="AJ117" s="182">
        <f t="shared" si="626"/>
        <v>0</v>
      </c>
      <c r="AK117" s="191">
        <f t="shared" si="564"/>
        <v>0</v>
      </c>
      <c r="AL117" s="182">
        <f t="shared" ref="AL117:AM117" si="627">AL47+AL57</f>
        <v>0</v>
      </c>
      <c r="AM117" s="182">
        <f t="shared" si="627"/>
        <v>0</v>
      </c>
      <c r="AN117" s="191">
        <f t="shared" si="567"/>
        <v>0</v>
      </c>
      <c r="AO117" s="182">
        <f t="shared" ref="AO117:AP117" si="628">AO47+AO57</f>
        <v>0</v>
      </c>
      <c r="AP117" s="182">
        <f t="shared" si="628"/>
        <v>0</v>
      </c>
      <c r="AQ117" s="191">
        <f t="shared" si="570"/>
        <v>0</v>
      </c>
      <c r="AR117" s="397"/>
    </row>
    <row r="118" spans="1:44" ht="15.75">
      <c r="A118" s="424" t="s">
        <v>325</v>
      </c>
      <c r="B118" s="425"/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425"/>
      <c r="P118" s="425"/>
      <c r="Q118" s="425"/>
      <c r="R118" s="425"/>
      <c r="S118" s="425"/>
      <c r="T118" s="425"/>
      <c r="U118" s="425"/>
      <c r="V118" s="425"/>
      <c r="W118" s="425"/>
      <c r="X118" s="425"/>
      <c r="Y118" s="425"/>
      <c r="Z118" s="425"/>
      <c r="AA118" s="425"/>
      <c r="AB118" s="425"/>
      <c r="AC118" s="425"/>
      <c r="AD118" s="425"/>
      <c r="AE118" s="425"/>
      <c r="AF118" s="425"/>
      <c r="AG118" s="425"/>
      <c r="AH118" s="425"/>
      <c r="AI118" s="425"/>
      <c r="AJ118" s="425"/>
      <c r="AK118" s="425"/>
      <c r="AL118" s="425"/>
      <c r="AM118" s="425"/>
      <c r="AN118" s="425"/>
      <c r="AO118" s="425"/>
      <c r="AP118" s="425"/>
      <c r="AQ118" s="425"/>
      <c r="AR118" s="426"/>
    </row>
    <row r="119" spans="1:44" ht="22.5" customHeight="1">
      <c r="A119" s="380" t="s">
        <v>6</v>
      </c>
      <c r="B119" s="382" t="s">
        <v>349</v>
      </c>
      <c r="C119" s="384" t="s">
        <v>352</v>
      </c>
      <c r="D119" s="188" t="s">
        <v>41</v>
      </c>
      <c r="E119" s="304">
        <f t="shared" ref="E119:F168" si="629">H119+K119+N119+Q119+T119+W119+Z119+AC119+AF119+AI119+AL119+AO119</f>
        <v>22607.572</v>
      </c>
      <c r="F119" s="304">
        <f t="shared" si="629"/>
        <v>0</v>
      </c>
      <c r="G119" s="304">
        <f>IF(F119,F119/E119*100,0)</f>
        <v>0</v>
      </c>
      <c r="H119" s="304">
        <f>SUM(H120:H123)</f>
        <v>0</v>
      </c>
      <c r="I119" s="304">
        <f>SUM(I120:I123)</f>
        <v>0</v>
      </c>
      <c r="J119" s="304">
        <f>IF(I119,I119/H119*100,0)</f>
        <v>0</v>
      </c>
      <c r="K119" s="304">
        <f t="shared" ref="K119:L119" si="630">SUM(K120:K123)</f>
        <v>0</v>
      </c>
      <c r="L119" s="304">
        <f t="shared" si="630"/>
        <v>0</v>
      </c>
      <c r="M119" s="304">
        <f t="shared" ref="M119:M123" si="631">IF(L119,L119/K119*100,0)</f>
        <v>0</v>
      </c>
      <c r="N119" s="304">
        <f t="shared" ref="N119:O119" si="632">SUM(N120:N123)</f>
        <v>0</v>
      </c>
      <c r="O119" s="304">
        <f t="shared" si="632"/>
        <v>0</v>
      </c>
      <c r="P119" s="304">
        <f t="shared" ref="P119:P123" si="633">IF(O119,O119/N119*100,0)</f>
        <v>0</v>
      </c>
      <c r="Q119" s="304">
        <f t="shared" ref="Q119:R119" si="634">SUM(Q120:Q123)</f>
        <v>0</v>
      </c>
      <c r="R119" s="304">
        <f t="shared" si="634"/>
        <v>0</v>
      </c>
      <c r="S119" s="304">
        <f t="shared" ref="S119:S123" si="635">IF(R119,R119/Q119*100,0)</f>
        <v>0</v>
      </c>
      <c r="T119" s="304">
        <f t="shared" ref="T119:U119" si="636">SUM(T120:T123)</f>
        <v>0</v>
      </c>
      <c r="U119" s="304">
        <f t="shared" si="636"/>
        <v>0</v>
      </c>
      <c r="V119" s="304">
        <f t="shared" ref="V119:V123" si="637">IF(U119,U119/T119*100,0)</f>
        <v>0</v>
      </c>
      <c r="W119" s="304">
        <f t="shared" ref="W119:X119" si="638">SUM(W120:W123)</f>
        <v>0</v>
      </c>
      <c r="X119" s="304">
        <f t="shared" si="638"/>
        <v>0</v>
      </c>
      <c r="Y119" s="304">
        <f t="shared" ref="Y119:Y123" si="639">IF(X119,X119/W119*100,0)</f>
        <v>0</v>
      </c>
      <c r="Z119" s="304">
        <f t="shared" ref="Z119:AA119" si="640">SUM(Z120:Z123)</f>
        <v>0</v>
      </c>
      <c r="AA119" s="304">
        <f t="shared" si="640"/>
        <v>0</v>
      </c>
      <c r="AB119" s="304">
        <f t="shared" ref="AB119:AB123" si="641">IF(AA119,AA119/Z119*100,0)</f>
        <v>0</v>
      </c>
      <c r="AC119" s="304">
        <f t="shared" ref="AC119:AD119" si="642">SUM(AC120:AC123)</f>
        <v>0</v>
      </c>
      <c r="AD119" s="304">
        <f t="shared" si="642"/>
        <v>0</v>
      </c>
      <c r="AE119" s="304">
        <f t="shared" ref="AE119:AE123" si="643">IF(AD119,AD119/AC119*100,0)</f>
        <v>0</v>
      </c>
      <c r="AF119" s="304">
        <f t="shared" ref="AF119:AG119" si="644">SUM(AF120:AF123)</f>
        <v>0</v>
      </c>
      <c r="AG119" s="304">
        <f t="shared" si="644"/>
        <v>0</v>
      </c>
      <c r="AH119" s="304">
        <f t="shared" ref="AH119:AH123" si="645">IF(AG119,AG119/AF119*100,0)</f>
        <v>0</v>
      </c>
      <c r="AI119" s="304">
        <f t="shared" ref="AI119:AJ119" si="646">SUM(AI120:AI123)</f>
        <v>0</v>
      </c>
      <c r="AJ119" s="304">
        <f t="shared" si="646"/>
        <v>0</v>
      </c>
      <c r="AK119" s="304">
        <f t="shared" ref="AK119:AK123" si="647">IF(AJ119,AJ119/AI119*100,0)</f>
        <v>0</v>
      </c>
      <c r="AL119" s="304">
        <f t="shared" ref="AL119:AM119" si="648">SUM(AL120:AL123)</f>
        <v>0</v>
      </c>
      <c r="AM119" s="304">
        <f t="shared" si="648"/>
        <v>0</v>
      </c>
      <c r="AN119" s="304">
        <f t="shared" ref="AN119:AN123" si="649">IF(AM119,AM119/AL119*100,0)</f>
        <v>0</v>
      </c>
      <c r="AO119" s="304">
        <f t="shared" ref="AO119:AP119" si="650">SUM(AO120:AO123)</f>
        <v>22607.572</v>
      </c>
      <c r="AP119" s="304">
        <f t="shared" si="650"/>
        <v>0</v>
      </c>
      <c r="AQ119" s="304">
        <f t="shared" ref="AQ119:AQ123" si="651">IF(AP119,AP119/AO119*100,0)</f>
        <v>0</v>
      </c>
      <c r="AR119" s="391"/>
    </row>
    <row r="120" spans="1:44" ht="36.75" customHeight="1">
      <c r="A120" s="381"/>
      <c r="B120" s="427"/>
      <c r="C120" s="385"/>
      <c r="D120" s="116" t="s">
        <v>37</v>
      </c>
      <c r="E120" s="305">
        <f t="shared" si="629"/>
        <v>7035</v>
      </c>
      <c r="F120" s="305">
        <f t="shared" si="629"/>
        <v>0</v>
      </c>
      <c r="G120" s="305">
        <f t="shared" ref="G120:G168" si="652">IF(F120,F120/E120*100,0)</f>
        <v>0</v>
      </c>
      <c r="H120" s="305">
        <f>H125</f>
        <v>0</v>
      </c>
      <c r="I120" s="305">
        <f>I125</f>
        <v>0</v>
      </c>
      <c r="J120" s="305">
        <f t="shared" ref="J120:J168" si="653">IF(I120,I120/H120*100,0)</f>
        <v>0</v>
      </c>
      <c r="K120" s="305">
        <f t="shared" ref="K120:L120" si="654">K125</f>
        <v>0</v>
      </c>
      <c r="L120" s="305">
        <f t="shared" si="654"/>
        <v>0</v>
      </c>
      <c r="M120" s="305">
        <f t="shared" si="631"/>
        <v>0</v>
      </c>
      <c r="N120" s="305">
        <f t="shared" ref="N120:O120" si="655">N125</f>
        <v>0</v>
      </c>
      <c r="O120" s="305">
        <f t="shared" si="655"/>
        <v>0</v>
      </c>
      <c r="P120" s="305">
        <f t="shared" si="633"/>
        <v>0</v>
      </c>
      <c r="Q120" s="305">
        <f t="shared" ref="Q120:R120" si="656">Q125</f>
        <v>0</v>
      </c>
      <c r="R120" s="305">
        <f t="shared" si="656"/>
        <v>0</v>
      </c>
      <c r="S120" s="305">
        <f t="shared" si="635"/>
        <v>0</v>
      </c>
      <c r="T120" s="305">
        <f t="shared" ref="T120:U120" si="657">T125</f>
        <v>0</v>
      </c>
      <c r="U120" s="305">
        <f t="shared" si="657"/>
        <v>0</v>
      </c>
      <c r="V120" s="305">
        <f t="shared" si="637"/>
        <v>0</v>
      </c>
      <c r="W120" s="305">
        <f t="shared" ref="W120:X120" si="658">W125</f>
        <v>0</v>
      </c>
      <c r="X120" s="305">
        <f t="shared" si="658"/>
        <v>0</v>
      </c>
      <c r="Y120" s="305">
        <f t="shared" si="639"/>
        <v>0</v>
      </c>
      <c r="Z120" s="305">
        <f t="shared" ref="Z120:AA120" si="659">Z125</f>
        <v>0</v>
      </c>
      <c r="AA120" s="305">
        <f t="shared" si="659"/>
        <v>0</v>
      </c>
      <c r="AB120" s="305">
        <f t="shared" si="641"/>
        <v>0</v>
      </c>
      <c r="AC120" s="305">
        <f t="shared" ref="AC120:AD120" si="660">AC125</f>
        <v>0</v>
      </c>
      <c r="AD120" s="305">
        <f t="shared" si="660"/>
        <v>0</v>
      </c>
      <c r="AE120" s="305">
        <f t="shared" si="643"/>
        <v>0</v>
      </c>
      <c r="AF120" s="305">
        <f t="shared" ref="AF120:AG120" si="661">AF125</f>
        <v>0</v>
      </c>
      <c r="AG120" s="305">
        <f t="shared" si="661"/>
        <v>0</v>
      </c>
      <c r="AH120" s="305">
        <f t="shared" si="645"/>
        <v>0</v>
      </c>
      <c r="AI120" s="305">
        <f t="shared" ref="AI120:AJ120" si="662">AI125</f>
        <v>0</v>
      </c>
      <c r="AJ120" s="305">
        <f t="shared" si="662"/>
        <v>0</v>
      </c>
      <c r="AK120" s="305">
        <f t="shared" si="647"/>
        <v>0</v>
      </c>
      <c r="AL120" s="305">
        <f t="shared" ref="AL120:AM120" si="663">AL125</f>
        <v>0</v>
      </c>
      <c r="AM120" s="305">
        <f t="shared" si="663"/>
        <v>0</v>
      </c>
      <c r="AN120" s="305">
        <f t="shared" si="649"/>
        <v>0</v>
      </c>
      <c r="AO120" s="305">
        <f t="shared" ref="AO120:AP120" si="664">AO125</f>
        <v>7035</v>
      </c>
      <c r="AP120" s="305">
        <f t="shared" si="664"/>
        <v>0</v>
      </c>
      <c r="AQ120" s="305">
        <f t="shared" si="651"/>
        <v>0</v>
      </c>
      <c r="AR120" s="391"/>
    </row>
    <row r="121" spans="1:44" ht="56.25" customHeight="1">
      <c r="A121" s="381"/>
      <c r="B121" s="427"/>
      <c r="C121" s="385"/>
      <c r="D121" s="116" t="s">
        <v>2</v>
      </c>
      <c r="E121" s="305">
        <f t="shared" si="629"/>
        <v>8598.4</v>
      </c>
      <c r="F121" s="305">
        <f t="shared" si="629"/>
        <v>0</v>
      </c>
      <c r="G121" s="305">
        <f t="shared" si="652"/>
        <v>0</v>
      </c>
      <c r="H121" s="305">
        <f t="shared" ref="H121:I123" si="665">H126</f>
        <v>0</v>
      </c>
      <c r="I121" s="305">
        <f t="shared" si="665"/>
        <v>0</v>
      </c>
      <c r="J121" s="305">
        <f t="shared" si="653"/>
        <v>0</v>
      </c>
      <c r="K121" s="305">
        <f t="shared" ref="K121:L121" si="666">K126</f>
        <v>0</v>
      </c>
      <c r="L121" s="305">
        <f t="shared" si="666"/>
        <v>0</v>
      </c>
      <c r="M121" s="305">
        <f t="shared" si="631"/>
        <v>0</v>
      </c>
      <c r="N121" s="305">
        <f t="shared" ref="N121:O121" si="667">N126</f>
        <v>0</v>
      </c>
      <c r="O121" s="305">
        <f t="shared" si="667"/>
        <v>0</v>
      </c>
      <c r="P121" s="305">
        <f t="shared" si="633"/>
        <v>0</v>
      </c>
      <c r="Q121" s="305">
        <f t="shared" ref="Q121:R121" si="668">Q126</f>
        <v>0</v>
      </c>
      <c r="R121" s="305">
        <f t="shared" si="668"/>
        <v>0</v>
      </c>
      <c r="S121" s="305">
        <f t="shared" si="635"/>
        <v>0</v>
      </c>
      <c r="T121" s="305">
        <f t="shared" ref="T121:U121" si="669">T126</f>
        <v>0</v>
      </c>
      <c r="U121" s="305">
        <f t="shared" si="669"/>
        <v>0</v>
      </c>
      <c r="V121" s="305">
        <f t="shared" si="637"/>
        <v>0</v>
      </c>
      <c r="W121" s="305">
        <f t="shared" ref="W121:X121" si="670">W126</f>
        <v>0</v>
      </c>
      <c r="X121" s="305">
        <f t="shared" si="670"/>
        <v>0</v>
      </c>
      <c r="Y121" s="305">
        <f t="shared" si="639"/>
        <v>0</v>
      </c>
      <c r="Z121" s="305">
        <f t="shared" ref="Z121:AA121" si="671">Z126</f>
        <v>0</v>
      </c>
      <c r="AA121" s="305">
        <f t="shared" si="671"/>
        <v>0</v>
      </c>
      <c r="AB121" s="305">
        <f t="shared" si="641"/>
        <v>0</v>
      </c>
      <c r="AC121" s="305">
        <f t="shared" ref="AC121:AD121" si="672">AC126</f>
        <v>0</v>
      </c>
      <c r="AD121" s="305">
        <f t="shared" si="672"/>
        <v>0</v>
      </c>
      <c r="AE121" s="305">
        <f t="shared" si="643"/>
        <v>0</v>
      </c>
      <c r="AF121" s="305">
        <f t="shared" ref="AF121:AG121" si="673">AF126</f>
        <v>0</v>
      </c>
      <c r="AG121" s="305">
        <f t="shared" si="673"/>
        <v>0</v>
      </c>
      <c r="AH121" s="305">
        <f t="shared" si="645"/>
        <v>0</v>
      </c>
      <c r="AI121" s="305">
        <f t="shared" ref="AI121:AJ121" si="674">AI126</f>
        <v>0</v>
      </c>
      <c r="AJ121" s="305">
        <f t="shared" si="674"/>
        <v>0</v>
      </c>
      <c r="AK121" s="305">
        <f t="shared" si="647"/>
        <v>0</v>
      </c>
      <c r="AL121" s="305">
        <f t="shared" ref="AL121:AM121" si="675">AL126</f>
        <v>0</v>
      </c>
      <c r="AM121" s="305">
        <f t="shared" si="675"/>
        <v>0</v>
      </c>
      <c r="AN121" s="305">
        <f t="shared" si="649"/>
        <v>0</v>
      </c>
      <c r="AO121" s="305">
        <f t="shared" ref="AO121:AP121" si="676">AO126</f>
        <v>8598.4</v>
      </c>
      <c r="AP121" s="305">
        <f t="shared" si="676"/>
        <v>0</v>
      </c>
      <c r="AQ121" s="305">
        <f t="shared" si="651"/>
        <v>0</v>
      </c>
      <c r="AR121" s="391"/>
    </row>
    <row r="122" spans="1:44" ht="22.5" customHeight="1">
      <c r="A122" s="381"/>
      <c r="B122" s="427"/>
      <c r="C122" s="385"/>
      <c r="D122" s="181" t="s">
        <v>43</v>
      </c>
      <c r="E122" s="305">
        <f t="shared" si="629"/>
        <v>6974.1719999999996</v>
      </c>
      <c r="F122" s="305">
        <f t="shared" si="629"/>
        <v>0</v>
      </c>
      <c r="G122" s="305">
        <f t="shared" si="652"/>
        <v>0</v>
      </c>
      <c r="H122" s="305">
        <f t="shared" si="665"/>
        <v>0</v>
      </c>
      <c r="I122" s="305">
        <f t="shared" si="665"/>
        <v>0</v>
      </c>
      <c r="J122" s="305">
        <f t="shared" si="653"/>
        <v>0</v>
      </c>
      <c r="K122" s="305">
        <f t="shared" ref="K122:L122" si="677">K127</f>
        <v>0</v>
      </c>
      <c r="L122" s="305">
        <f t="shared" si="677"/>
        <v>0</v>
      </c>
      <c r="M122" s="305">
        <f t="shared" si="631"/>
        <v>0</v>
      </c>
      <c r="N122" s="305">
        <f t="shared" ref="N122:O122" si="678">N127</f>
        <v>0</v>
      </c>
      <c r="O122" s="305">
        <f t="shared" si="678"/>
        <v>0</v>
      </c>
      <c r="P122" s="305">
        <f t="shared" si="633"/>
        <v>0</v>
      </c>
      <c r="Q122" s="305">
        <f t="shared" ref="Q122:R122" si="679">Q127</f>
        <v>0</v>
      </c>
      <c r="R122" s="305">
        <f t="shared" si="679"/>
        <v>0</v>
      </c>
      <c r="S122" s="305">
        <f t="shared" si="635"/>
        <v>0</v>
      </c>
      <c r="T122" s="305">
        <f t="shared" ref="T122:U122" si="680">T127</f>
        <v>0</v>
      </c>
      <c r="U122" s="305">
        <f t="shared" si="680"/>
        <v>0</v>
      </c>
      <c r="V122" s="305">
        <f t="shared" si="637"/>
        <v>0</v>
      </c>
      <c r="W122" s="305">
        <f t="shared" ref="W122:X122" si="681">W127</f>
        <v>0</v>
      </c>
      <c r="X122" s="305">
        <f t="shared" si="681"/>
        <v>0</v>
      </c>
      <c r="Y122" s="305">
        <f t="shared" si="639"/>
        <v>0</v>
      </c>
      <c r="Z122" s="305">
        <f t="shared" ref="Z122:AA122" si="682">Z127</f>
        <v>0</v>
      </c>
      <c r="AA122" s="305">
        <f t="shared" si="682"/>
        <v>0</v>
      </c>
      <c r="AB122" s="305">
        <f t="shared" si="641"/>
        <v>0</v>
      </c>
      <c r="AC122" s="305">
        <f t="shared" ref="AC122:AD122" si="683">AC127</f>
        <v>0</v>
      </c>
      <c r="AD122" s="305">
        <f t="shared" si="683"/>
        <v>0</v>
      </c>
      <c r="AE122" s="305">
        <f t="shared" si="643"/>
        <v>0</v>
      </c>
      <c r="AF122" s="305">
        <f t="shared" ref="AF122:AG122" si="684">AF127</f>
        <v>0</v>
      </c>
      <c r="AG122" s="305">
        <f t="shared" si="684"/>
        <v>0</v>
      </c>
      <c r="AH122" s="305">
        <f t="shared" si="645"/>
        <v>0</v>
      </c>
      <c r="AI122" s="305">
        <f t="shared" ref="AI122:AJ122" si="685">AI127</f>
        <v>0</v>
      </c>
      <c r="AJ122" s="305">
        <f t="shared" si="685"/>
        <v>0</v>
      </c>
      <c r="AK122" s="305">
        <f t="shared" si="647"/>
        <v>0</v>
      </c>
      <c r="AL122" s="305">
        <f t="shared" ref="AL122:AM122" si="686">AL127</f>
        <v>0</v>
      </c>
      <c r="AM122" s="305">
        <f t="shared" si="686"/>
        <v>0</v>
      </c>
      <c r="AN122" s="305">
        <f t="shared" si="649"/>
        <v>0</v>
      </c>
      <c r="AO122" s="305">
        <f t="shared" ref="AO122:AP122" si="687">AO127</f>
        <v>6974.1719999999996</v>
      </c>
      <c r="AP122" s="305">
        <f t="shared" si="687"/>
        <v>0</v>
      </c>
      <c r="AQ122" s="305">
        <f t="shared" si="651"/>
        <v>0</v>
      </c>
      <c r="AR122" s="391"/>
    </row>
    <row r="123" spans="1:44" ht="30" customHeight="1">
      <c r="A123" s="381"/>
      <c r="B123" s="427"/>
      <c r="C123" s="385"/>
      <c r="D123" s="178" t="s">
        <v>263</v>
      </c>
      <c r="E123" s="305">
        <f t="shared" si="629"/>
        <v>0</v>
      </c>
      <c r="F123" s="305">
        <f t="shared" si="629"/>
        <v>0</v>
      </c>
      <c r="G123" s="305">
        <f t="shared" si="652"/>
        <v>0</v>
      </c>
      <c r="H123" s="305">
        <f t="shared" si="665"/>
        <v>0</v>
      </c>
      <c r="I123" s="305">
        <f t="shared" si="665"/>
        <v>0</v>
      </c>
      <c r="J123" s="305">
        <f t="shared" si="653"/>
        <v>0</v>
      </c>
      <c r="K123" s="305">
        <f t="shared" ref="K123:L123" si="688">K128</f>
        <v>0</v>
      </c>
      <c r="L123" s="305">
        <f t="shared" si="688"/>
        <v>0</v>
      </c>
      <c r="M123" s="305">
        <f t="shared" si="631"/>
        <v>0</v>
      </c>
      <c r="N123" s="305">
        <f t="shared" ref="N123:O123" si="689">N128</f>
        <v>0</v>
      </c>
      <c r="O123" s="305">
        <f t="shared" si="689"/>
        <v>0</v>
      </c>
      <c r="P123" s="305">
        <f t="shared" si="633"/>
        <v>0</v>
      </c>
      <c r="Q123" s="305">
        <f t="shared" ref="Q123:R123" si="690">Q128</f>
        <v>0</v>
      </c>
      <c r="R123" s="305">
        <f t="shared" si="690"/>
        <v>0</v>
      </c>
      <c r="S123" s="305">
        <f t="shared" si="635"/>
        <v>0</v>
      </c>
      <c r="T123" s="305">
        <f t="shared" ref="T123:U123" si="691">T128</f>
        <v>0</v>
      </c>
      <c r="U123" s="305">
        <f t="shared" si="691"/>
        <v>0</v>
      </c>
      <c r="V123" s="305">
        <f t="shared" si="637"/>
        <v>0</v>
      </c>
      <c r="W123" s="305">
        <f t="shared" ref="W123:X123" si="692">W128</f>
        <v>0</v>
      </c>
      <c r="X123" s="305">
        <f t="shared" si="692"/>
        <v>0</v>
      </c>
      <c r="Y123" s="305">
        <f t="shared" si="639"/>
        <v>0</v>
      </c>
      <c r="Z123" s="305">
        <f t="shared" ref="Z123:AA123" si="693">Z128</f>
        <v>0</v>
      </c>
      <c r="AA123" s="305">
        <f t="shared" si="693"/>
        <v>0</v>
      </c>
      <c r="AB123" s="305">
        <f t="shared" si="641"/>
        <v>0</v>
      </c>
      <c r="AC123" s="305">
        <f t="shared" ref="AC123:AD123" si="694">AC128</f>
        <v>0</v>
      </c>
      <c r="AD123" s="305">
        <f t="shared" si="694"/>
        <v>0</v>
      </c>
      <c r="AE123" s="305">
        <f t="shared" si="643"/>
        <v>0</v>
      </c>
      <c r="AF123" s="305">
        <f t="shared" ref="AF123:AG123" si="695">AF128</f>
        <v>0</v>
      </c>
      <c r="AG123" s="305">
        <f t="shared" si="695"/>
        <v>0</v>
      </c>
      <c r="AH123" s="305">
        <f t="shared" si="645"/>
        <v>0</v>
      </c>
      <c r="AI123" s="305">
        <f t="shared" ref="AI123:AJ123" si="696">AI128</f>
        <v>0</v>
      </c>
      <c r="AJ123" s="305">
        <f t="shared" si="696"/>
        <v>0</v>
      </c>
      <c r="AK123" s="305">
        <f t="shared" si="647"/>
        <v>0</v>
      </c>
      <c r="AL123" s="305">
        <f t="shared" ref="AL123:AM123" si="697">AL128</f>
        <v>0</v>
      </c>
      <c r="AM123" s="305">
        <f t="shared" si="697"/>
        <v>0</v>
      </c>
      <c r="AN123" s="305">
        <f t="shared" si="649"/>
        <v>0</v>
      </c>
      <c r="AO123" s="305">
        <f t="shared" ref="AO123:AP123" si="698">AO128</f>
        <v>0</v>
      </c>
      <c r="AP123" s="305">
        <f t="shared" si="698"/>
        <v>0</v>
      </c>
      <c r="AQ123" s="305">
        <f t="shared" si="651"/>
        <v>0</v>
      </c>
      <c r="AR123" s="391"/>
    </row>
    <row r="124" spans="1:44" ht="21" customHeight="1">
      <c r="A124" s="356" t="s">
        <v>313</v>
      </c>
      <c r="B124" s="357" t="s">
        <v>424</v>
      </c>
      <c r="C124" s="372" t="s">
        <v>352</v>
      </c>
      <c r="D124" s="188" t="s">
        <v>41</v>
      </c>
      <c r="E124" s="304">
        <f>H124+K124+N124+Q124+T124+W124+Z124+AC124+AF124+AI124+AL124+AO124</f>
        <v>22607.572</v>
      </c>
      <c r="F124" s="304">
        <f>I124+L124+O124+R124+U124+X124+AA124+AD124+AG124+AJ124+AM124+AP124</f>
        <v>0</v>
      </c>
      <c r="G124" s="304">
        <f t="shared" si="652"/>
        <v>0</v>
      </c>
      <c r="H124" s="304">
        <f>SUM(H125:H128)</f>
        <v>0</v>
      </c>
      <c r="I124" s="304">
        <f>SUM(I125:I128)</f>
        <v>0</v>
      </c>
      <c r="J124" s="304">
        <f t="shared" si="653"/>
        <v>0</v>
      </c>
      <c r="K124" s="304">
        <f t="shared" ref="K124:L124" si="699">SUM(K125:K128)</f>
        <v>0</v>
      </c>
      <c r="L124" s="304">
        <f t="shared" si="699"/>
        <v>0</v>
      </c>
      <c r="M124" s="304">
        <f t="shared" ref="M124:M168" si="700">IF(L124,L124/K124*100,0)</f>
        <v>0</v>
      </c>
      <c r="N124" s="304">
        <f t="shared" ref="N124:O124" si="701">SUM(N125:N128)</f>
        <v>0</v>
      </c>
      <c r="O124" s="304">
        <f t="shared" si="701"/>
        <v>0</v>
      </c>
      <c r="P124" s="304">
        <f t="shared" ref="P124:P168" si="702">IF(O124,O124/N124*100,0)</f>
        <v>0</v>
      </c>
      <c r="Q124" s="304">
        <f t="shared" ref="Q124:R124" si="703">SUM(Q125:Q128)</f>
        <v>0</v>
      </c>
      <c r="R124" s="304">
        <f t="shared" si="703"/>
        <v>0</v>
      </c>
      <c r="S124" s="304">
        <f t="shared" ref="S124:S168" si="704">IF(R124,R124/Q124*100,0)</f>
        <v>0</v>
      </c>
      <c r="T124" s="304">
        <f t="shared" ref="T124:U124" si="705">SUM(T125:T128)</f>
        <v>0</v>
      </c>
      <c r="U124" s="304">
        <f t="shared" si="705"/>
        <v>0</v>
      </c>
      <c r="V124" s="304">
        <f t="shared" ref="V124:V168" si="706">IF(U124,U124/T124*100,0)</f>
        <v>0</v>
      </c>
      <c r="W124" s="304">
        <f t="shared" ref="W124:X124" si="707">SUM(W125:W128)</f>
        <v>0</v>
      </c>
      <c r="X124" s="304">
        <f t="shared" si="707"/>
        <v>0</v>
      </c>
      <c r="Y124" s="304">
        <f t="shared" ref="Y124:Y168" si="708">IF(X124,X124/W124*100,0)</f>
        <v>0</v>
      </c>
      <c r="Z124" s="304">
        <f t="shared" ref="Z124:AA124" si="709">SUM(Z125:Z128)</f>
        <v>0</v>
      </c>
      <c r="AA124" s="304">
        <f t="shared" si="709"/>
        <v>0</v>
      </c>
      <c r="AB124" s="304">
        <f t="shared" ref="AB124:AB168" si="710">IF(AA124,AA124/Z124*100,0)</f>
        <v>0</v>
      </c>
      <c r="AC124" s="304">
        <f t="shared" ref="AC124:AD124" si="711">SUM(AC125:AC128)</f>
        <v>0</v>
      </c>
      <c r="AD124" s="304">
        <f t="shared" si="711"/>
        <v>0</v>
      </c>
      <c r="AE124" s="304">
        <f t="shared" ref="AE124:AE168" si="712">IF(AD124,AD124/AC124*100,0)</f>
        <v>0</v>
      </c>
      <c r="AF124" s="304">
        <f t="shared" ref="AF124:AG124" si="713">SUM(AF125:AF128)</f>
        <v>0</v>
      </c>
      <c r="AG124" s="304">
        <f t="shared" si="713"/>
        <v>0</v>
      </c>
      <c r="AH124" s="304">
        <f t="shared" ref="AH124:AH168" si="714">IF(AG124,AG124/AF124*100,0)</f>
        <v>0</v>
      </c>
      <c r="AI124" s="304">
        <f t="shared" ref="AI124:AJ124" si="715">SUM(AI125:AI128)</f>
        <v>0</v>
      </c>
      <c r="AJ124" s="304">
        <f t="shared" si="715"/>
        <v>0</v>
      </c>
      <c r="AK124" s="304">
        <f t="shared" ref="AK124:AK168" si="716">IF(AJ124,AJ124/AI124*100,0)</f>
        <v>0</v>
      </c>
      <c r="AL124" s="304">
        <f t="shared" ref="AL124:AM124" si="717">SUM(AL125:AL128)</f>
        <v>0</v>
      </c>
      <c r="AM124" s="304">
        <f t="shared" si="717"/>
        <v>0</v>
      </c>
      <c r="AN124" s="304">
        <f t="shared" ref="AN124:AN168" si="718">IF(AM124,AM124/AL124*100,0)</f>
        <v>0</v>
      </c>
      <c r="AO124" s="304">
        <f t="shared" ref="AO124:AP124" si="719">SUM(AO125:AO128)</f>
        <v>22607.572</v>
      </c>
      <c r="AP124" s="304">
        <f t="shared" si="719"/>
        <v>0</v>
      </c>
      <c r="AQ124" s="304">
        <f t="shared" ref="AQ124:AQ168" si="720">IF(AP124,AP124/AO124*100,0)</f>
        <v>0</v>
      </c>
      <c r="AR124" s="409"/>
    </row>
    <row r="125" spans="1:44" ht="38.450000000000003" customHeight="1">
      <c r="A125" s="356"/>
      <c r="B125" s="370"/>
      <c r="C125" s="372"/>
      <c r="D125" s="116" t="s">
        <v>37</v>
      </c>
      <c r="E125" s="305">
        <f t="shared" si="629"/>
        <v>7035</v>
      </c>
      <c r="F125" s="305">
        <f t="shared" si="629"/>
        <v>0</v>
      </c>
      <c r="G125" s="305">
        <f t="shared" si="652"/>
        <v>0</v>
      </c>
      <c r="H125" s="305"/>
      <c r="I125" s="305"/>
      <c r="J125" s="305">
        <f t="shared" si="653"/>
        <v>0</v>
      </c>
      <c r="K125" s="305"/>
      <c r="L125" s="305"/>
      <c r="M125" s="305">
        <f t="shared" si="700"/>
        <v>0</v>
      </c>
      <c r="N125" s="305"/>
      <c r="O125" s="305"/>
      <c r="P125" s="305">
        <f t="shared" si="702"/>
        <v>0</v>
      </c>
      <c r="Q125" s="305"/>
      <c r="R125" s="305"/>
      <c r="S125" s="305">
        <f t="shared" si="704"/>
        <v>0</v>
      </c>
      <c r="T125" s="305"/>
      <c r="U125" s="305"/>
      <c r="V125" s="305">
        <f t="shared" si="706"/>
        <v>0</v>
      </c>
      <c r="W125" s="305"/>
      <c r="X125" s="305"/>
      <c r="Y125" s="305">
        <f t="shared" si="708"/>
        <v>0</v>
      </c>
      <c r="Z125" s="305"/>
      <c r="AA125" s="305"/>
      <c r="AB125" s="305">
        <f t="shared" si="710"/>
        <v>0</v>
      </c>
      <c r="AC125" s="305"/>
      <c r="AD125" s="305"/>
      <c r="AE125" s="305">
        <f t="shared" si="712"/>
        <v>0</v>
      </c>
      <c r="AF125" s="305"/>
      <c r="AG125" s="305"/>
      <c r="AH125" s="305">
        <f t="shared" si="714"/>
        <v>0</v>
      </c>
      <c r="AI125" s="305"/>
      <c r="AJ125" s="305"/>
      <c r="AK125" s="305">
        <f t="shared" si="716"/>
        <v>0</v>
      </c>
      <c r="AL125" s="305"/>
      <c r="AM125" s="305"/>
      <c r="AN125" s="305">
        <f t="shared" si="718"/>
        <v>0</v>
      </c>
      <c r="AO125" s="305">
        <v>7035</v>
      </c>
      <c r="AP125" s="305"/>
      <c r="AQ125" s="305">
        <f t="shared" si="720"/>
        <v>0</v>
      </c>
      <c r="AR125" s="410"/>
    </row>
    <row r="126" spans="1:44" ht="49.5" customHeight="1">
      <c r="A126" s="356"/>
      <c r="B126" s="370"/>
      <c r="C126" s="372"/>
      <c r="D126" s="116" t="s">
        <v>2</v>
      </c>
      <c r="E126" s="305">
        <f t="shared" si="629"/>
        <v>8598.4</v>
      </c>
      <c r="F126" s="305">
        <f t="shared" si="629"/>
        <v>0</v>
      </c>
      <c r="G126" s="305">
        <f t="shared" si="652"/>
        <v>0</v>
      </c>
      <c r="H126" s="305"/>
      <c r="I126" s="305"/>
      <c r="J126" s="305">
        <f t="shared" si="653"/>
        <v>0</v>
      </c>
      <c r="K126" s="305"/>
      <c r="L126" s="305"/>
      <c r="M126" s="305">
        <f t="shared" si="700"/>
        <v>0</v>
      </c>
      <c r="N126" s="305"/>
      <c r="O126" s="305"/>
      <c r="P126" s="305">
        <f t="shared" si="702"/>
        <v>0</v>
      </c>
      <c r="Q126" s="305"/>
      <c r="R126" s="305"/>
      <c r="S126" s="305">
        <f t="shared" si="704"/>
        <v>0</v>
      </c>
      <c r="T126" s="305"/>
      <c r="U126" s="305"/>
      <c r="V126" s="305">
        <f t="shared" si="706"/>
        <v>0</v>
      </c>
      <c r="W126" s="305"/>
      <c r="X126" s="305"/>
      <c r="Y126" s="305">
        <f t="shared" si="708"/>
        <v>0</v>
      </c>
      <c r="Z126" s="305"/>
      <c r="AA126" s="305"/>
      <c r="AB126" s="305">
        <f t="shared" si="710"/>
        <v>0</v>
      </c>
      <c r="AC126" s="305"/>
      <c r="AD126" s="305"/>
      <c r="AE126" s="305">
        <f t="shared" si="712"/>
        <v>0</v>
      </c>
      <c r="AF126" s="305"/>
      <c r="AG126" s="305"/>
      <c r="AH126" s="305">
        <f t="shared" si="714"/>
        <v>0</v>
      </c>
      <c r="AI126" s="305"/>
      <c r="AJ126" s="305"/>
      <c r="AK126" s="305">
        <f t="shared" si="716"/>
        <v>0</v>
      </c>
      <c r="AL126" s="305"/>
      <c r="AM126" s="305"/>
      <c r="AN126" s="305">
        <f t="shared" si="718"/>
        <v>0</v>
      </c>
      <c r="AO126" s="305">
        <v>8598.4</v>
      </c>
      <c r="AP126" s="305"/>
      <c r="AQ126" s="305">
        <f t="shared" si="720"/>
        <v>0</v>
      </c>
      <c r="AR126" s="410"/>
    </row>
    <row r="127" spans="1:44" ht="21.6" customHeight="1">
      <c r="A127" s="356"/>
      <c r="B127" s="370"/>
      <c r="C127" s="372"/>
      <c r="D127" s="181" t="s">
        <v>43</v>
      </c>
      <c r="E127" s="305">
        <f t="shared" si="629"/>
        <v>6974.1719999999996</v>
      </c>
      <c r="F127" s="305">
        <f t="shared" si="629"/>
        <v>0</v>
      </c>
      <c r="G127" s="305">
        <f t="shared" si="652"/>
        <v>0</v>
      </c>
      <c r="H127" s="305"/>
      <c r="I127" s="305"/>
      <c r="J127" s="305">
        <f t="shared" si="653"/>
        <v>0</v>
      </c>
      <c r="K127" s="305"/>
      <c r="L127" s="305"/>
      <c r="M127" s="305">
        <f t="shared" si="700"/>
        <v>0</v>
      </c>
      <c r="N127" s="305"/>
      <c r="O127" s="305"/>
      <c r="P127" s="305">
        <f t="shared" si="702"/>
        <v>0</v>
      </c>
      <c r="Q127" s="305"/>
      <c r="R127" s="305"/>
      <c r="S127" s="305">
        <f t="shared" si="704"/>
        <v>0</v>
      </c>
      <c r="T127" s="305"/>
      <c r="U127" s="305"/>
      <c r="V127" s="305">
        <f t="shared" si="706"/>
        <v>0</v>
      </c>
      <c r="W127" s="305"/>
      <c r="X127" s="305"/>
      <c r="Y127" s="305">
        <f t="shared" si="708"/>
        <v>0</v>
      </c>
      <c r="Z127" s="305"/>
      <c r="AA127" s="305"/>
      <c r="AB127" s="305">
        <f t="shared" si="710"/>
        <v>0</v>
      </c>
      <c r="AC127" s="305"/>
      <c r="AD127" s="305"/>
      <c r="AE127" s="305">
        <f t="shared" si="712"/>
        <v>0</v>
      </c>
      <c r="AF127" s="305"/>
      <c r="AG127" s="305"/>
      <c r="AH127" s="305">
        <f t="shared" si="714"/>
        <v>0</v>
      </c>
      <c r="AI127" s="305"/>
      <c r="AJ127" s="305"/>
      <c r="AK127" s="305">
        <f t="shared" si="716"/>
        <v>0</v>
      </c>
      <c r="AL127" s="305"/>
      <c r="AM127" s="305"/>
      <c r="AN127" s="305">
        <f t="shared" si="718"/>
        <v>0</v>
      </c>
      <c r="AO127" s="305">
        <v>6974.1719999999996</v>
      </c>
      <c r="AP127" s="305"/>
      <c r="AQ127" s="305">
        <f t="shared" si="720"/>
        <v>0</v>
      </c>
      <c r="AR127" s="410"/>
    </row>
    <row r="128" spans="1:44" ht="30" customHeight="1">
      <c r="A128" s="356"/>
      <c r="B128" s="370"/>
      <c r="C128" s="372"/>
      <c r="D128" s="178" t="s">
        <v>263</v>
      </c>
      <c r="E128" s="305">
        <f t="shared" si="629"/>
        <v>0</v>
      </c>
      <c r="F128" s="305">
        <f t="shared" si="629"/>
        <v>0</v>
      </c>
      <c r="G128" s="305">
        <f t="shared" si="652"/>
        <v>0</v>
      </c>
      <c r="H128" s="305"/>
      <c r="I128" s="305"/>
      <c r="J128" s="305">
        <f t="shared" si="653"/>
        <v>0</v>
      </c>
      <c r="K128" s="305"/>
      <c r="L128" s="305"/>
      <c r="M128" s="305">
        <f t="shared" si="700"/>
        <v>0</v>
      </c>
      <c r="N128" s="305"/>
      <c r="O128" s="305"/>
      <c r="P128" s="305">
        <f t="shared" si="702"/>
        <v>0</v>
      </c>
      <c r="Q128" s="305"/>
      <c r="R128" s="305"/>
      <c r="S128" s="305">
        <f t="shared" si="704"/>
        <v>0</v>
      </c>
      <c r="T128" s="305"/>
      <c r="U128" s="305"/>
      <c r="V128" s="305">
        <f t="shared" si="706"/>
        <v>0</v>
      </c>
      <c r="W128" s="305"/>
      <c r="X128" s="305"/>
      <c r="Y128" s="305">
        <f t="shared" si="708"/>
        <v>0</v>
      </c>
      <c r="Z128" s="305"/>
      <c r="AA128" s="305"/>
      <c r="AB128" s="305">
        <f t="shared" si="710"/>
        <v>0</v>
      </c>
      <c r="AC128" s="305"/>
      <c r="AD128" s="305"/>
      <c r="AE128" s="305">
        <f t="shared" si="712"/>
        <v>0</v>
      </c>
      <c r="AF128" s="305"/>
      <c r="AG128" s="305"/>
      <c r="AH128" s="305">
        <f t="shared" si="714"/>
        <v>0</v>
      </c>
      <c r="AI128" s="305"/>
      <c r="AJ128" s="305"/>
      <c r="AK128" s="305">
        <f t="shared" si="716"/>
        <v>0</v>
      </c>
      <c r="AL128" s="305"/>
      <c r="AM128" s="305"/>
      <c r="AN128" s="305">
        <f t="shared" si="718"/>
        <v>0</v>
      </c>
      <c r="AO128" s="305"/>
      <c r="AP128" s="305"/>
      <c r="AQ128" s="305">
        <f t="shared" si="720"/>
        <v>0</v>
      </c>
      <c r="AR128" s="411"/>
    </row>
    <row r="129" spans="1:44" ht="22.5" customHeight="1">
      <c r="A129" s="380" t="s">
        <v>7</v>
      </c>
      <c r="B129" s="382" t="s">
        <v>350</v>
      </c>
      <c r="C129" s="384" t="s">
        <v>352</v>
      </c>
      <c r="D129" s="188" t="s">
        <v>41</v>
      </c>
      <c r="E129" s="304">
        <f t="shared" ref="E129:E133" si="721">H129+K129+N129+Q129+T129+W129+Z129+AC129+AF129+AI129+AL129+AO129</f>
        <v>239500.59484999999</v>
      </c>
      <c r="F129" s="304">
        <f t="shared" ref="F129:F133" si="722">I129+L129+O129+R129+U129+X129+AA129+AD129+AG129+AJ129+AM129+AP129</f>
        <v>11078.21545</v>
      </c>
      <c r="G129" s="304">
        <f t="shared" ref="G129:G133" si="723">IF(F129,F129/E129*100,0)</f>
        <v>4.6255481982991826</v>
      </c>
      <c r="H129" s="304">
        <f>SUM(H130:H133)</f>
        <v>0</v>
      </c>
      <c r="I129" s="304">
        <f>SUM(I130:I133)</f>
        <v>0</v>
      </c>
      <c r="J129" s="304">
        <f t="shared" ref="J129:J133" si="724">IF(I129,I129/H129*100,0)</f>
        <v>0</v>
      </c>
      <c r="K129" s="304">
        <f t="shared" ref="K129:L129" si="725">SUM(K130:K133)</f>
        <v>6674.3348000000005</v>
      </c>
      <c r="L129" s="304">
        <f t="shared" si="725"/>
        <v>6674.3348000000005</v>
      </c>
      <c r="M129" s="304">
        <f t="shared" si="700"/>
        <v>100</v>
      </c>
      <c r="N129" s="304">
        <f t="shared" ref="N129:O129" si="726">SUM(N130:N133)</f>
        <v>4403.8806500000001</v>
      </c>
      <c r="O129" s="304">
        <f t="shared" si="726"/>
        <v>4403.8806500000001</v>
      </c>
      <c r="P129" s="304">
        <f t="shared" si="702"/>
        <v>100</v>
      </c>
      <c r="Q129" s="304">
        <f t="shared" ref="Q129:R129" si="727">SUM(Q130:Q133)</f>
        <v>0</v>
      </c>
      <c r="R129" s="304">
        <f t="shared" si="727"/>
        <v>0</v>
      </c>
      <c r="S129" s="304">
        <f t="shared" si="704"/>
        <v>0</v>
      </c>
      <c r="T129" s="304">
        <f t="shared" ref="T129:U129" si="728">SUM(T130:T133)</f>
        <v>0</v>
      </c>
      <c r="U129" s="304">
        <f t="shared" si="728"/>
        <v>0</v>
      </c>
      <c r="V129" s="304">
        <f t="shared" si="706"/>
        <v>0</v>
      </c>
      <c r="W129" s="304">
        <f t="shared" ref="W129:X129" si="729">SUM(W130:W133)</f>
        <v>0</v>
      </c>
      <c r="X129" s="304">
        <f t="shared" si="729"/>
        <v>0</v>
      </c>
      <c r="Y129" s="304">
        <f t="shared" si="708"/>
        <v>0</v>
      </c>
      <c r="Z129" s="304">
        <f t="shared" ref="Z129:AA129" si="730">SUM(Z130:Z133)</f>
        <v>0</v>
      </c>
      <c r="AA129" s="304">
        <f t="shared" si="730"/>
        <v>0</v>
      </c>
      <c r="AB129" s="304">
        <f t="shared" si="710"/>
        <v>0</v>
      </c>
      <c r="AC129" s="304">
        <f t="shared" ref="AC129:AD129" si="731">SUM(AC130:AC133)</f>
        <v>0</v>
      </c>
      <c r="AD129" s="304">
        <f t="shared" si="731"/>
        <v>0</v>
      </c>
      <c r="AE129" s="304">
        <f t="shared" si="712"/>
        <v>0</v>
      </c>
      <c r="AF129" s="304">
        <f t="shared" ref="AF129:AG129" si="732">SUM(AF130:AF133)</f>
        <v>0</v>
      </c>
      <c r="AG129" s="304">
        <f t="shared" si="732"/>
        <v>0</v>
      </c>
      <c r="AH129" s="304">
        <f t="shared" si="714"/>
        <v>0</v>
      </c>
      <c r="AI129" s="304">
        <f t="shared" ref="AI129:AJ129" si="733">SUM(AI130:AI133)</f>
        <v>0</v>
      </c>
      <c r="AJ129" s="304">
        <f t="shared" si="733"/>
        <v>0</v>
      </c>
      <c r="AK129" s="304">
        <f t="shared" si="716"/>
        <v>0</v>
      </c>
      <c r="AL129" s="304">
        <f t="shared" ref="AL129:AM129" si="734">SUM(AL130:AL133)</f>
        <v>0</v>
      </c>
      <c r="AM129" s="304">
        <f t="shared" si="734"/>
        <v>0</v>
      </c>
      <c r="AN129" s="304">
        <f t="shared" si="718"/>
        <v>0</v>
      </c>
      <c r="AO129" s="304">
        <f t="shared" ref="AO129:AP129" si="735">SUM(AO130:AO133)</f>
        <v>228422.37940000001</v>
      </c>
      <c r="AP129" s="304">
        <f t="shared" si="735"/>
        <v>0</v>
      </c>
      <c r="AQ129" s="304">
        <f t="shared" si="720"/>
        <v>0</v>
      </c>
      <c r="AR129" s="386"/>
    </row>
    <row r="130" spans="1:44" ht="36.75" customHeight="1">
      <c r="A130" s="381"/>
      <c r="B130" s="383"/>
      <c r="C130" s="385"/>
      <c r="D130" s="116" t="s">
        <v>37</v>
      </c>
      <c r="E130" s="305">
        <f t="shared" si="721"/>
        <v>0</v>
      </c>
      <c r="F130" s="305">
        <f t="shared" si="722"/>
        <v>0</v>
      </c>
      <c r="G130" s="305">
        <f t="shared" si="723"/>
        <v>0</v>
      </c>
      <c r="H130" s="305">
        <f>H135+H140</f>
        <v>0</v>
      </c>
      <c r="I130" s="305">
        <f>I135+I140</f>
        <v>0</v>
      </c>
      <c r="J130" s="305">
        <f t="shared" si="724"/>
        <v>0</v>
      </c>
      <c r="K130" s="305">
        <f t="shared" ref="K130:L130" si="736">K135+K140</f>
        <v>0</v>
      </c>
      <c r="L130" s="305">
        <f t="shared" si="736"/>
        <v>0</v>
      </c>
      <c r="M130" s="305">
        <f t="shared" si="700"/>
        <v>0</v>
      </c>
      <c r="N130" s="305">
        <f t="shared" ref="N130:O130" si="737">N135+N140</f>
        <v>0</v>
      </c>
      <c r="O130" s="305">
        <f t="shared" si="737"/>
        <v>0</v>
      </c>
      <c r="P130" s="305">
        <f t="shared" si="702"/>
        <v>0</v>
      </c>
      <c r="Q130" s="305">
        <f t="shared" ref="Q130:R130" si="738">Q135+Q140</f>
        <v>0</v>
      </c>
      <c r="R130" s="305">
        <f t="shared" si="738"/>
        <v>0</v>
      </c>
      <c r="S130" s="305">
        <f t="shared" si="704"/>
        <v>0</v>
      </c>
      <c r="T130" s="305">
        <f t="shared" ref="T130:U130" si="739">T135+T140</f>
        <v>0</v>
      </c>
      <c r="U130" s="305">
        <f t="shared" si="739"/>
        <v>0</v>
      </c>
      <c r="V130" s="305">
        <f t="shared" si="706"/>
        <v>0</v>
      </c>
      <c r="W130" s="305">
        <f t="shared" ref="W130:X130" si="740">W135+W140</f>
        <v>0</v>
      </c>
      <c r="X130" s="305">
        <f t="shared" si="740"/>
        <v>0</v>
      </c>
      <c r="Y130" s="305">
        <f t="shared" si="708"/>
        <v>0</v>
      </c>
      <c r="Z130" s="305">
        <f t="shared" ref="Z130:AA130" si="741">Z135+Z140</f>
        <v>0</v>
      </c>
      <c r="AA130" s="305">
        <f t="shared" si="741"/>
        <v>0</v>
      </c>
      <c r="AB130" s="305">
        <f t="shared" si="710"/>
        <v>0</v>
      </c>
      <c r="AC130" s="305">
        <f t="shared" ref="AC130:AD130" si="742">AC135+AC140</f>
        <v>0</v>
      </c>
      <c r="AD130" s="305">
        <f t="shared" si="742"/>
        <v>0</v>
      </c>
      <c r="AE130" s="305">
        <f t="shared" si="712"/>
        <v>0</v>
      </c>
      <c r="AF130" s="305">
        <f t="shared" ref="AF130:AG130" si="743">AF135+AF140</f>
        <v>0</v>
      </c>
      <c r="AG130" s="305">
        <f t="shared" si="743"/>
        <v>0</v>
      </c>
      <c r="AH130" s="305">
        <f t="shared" si="714"/>
        <v>0</v>
      </c>
      <c r="AI130" s="305">
        <f t="shared" ref="AI130:AJ130" si="744">AI135+AI140</f>
        <v>0</v>
      </c>
      <c r="AJ130" s="305">
        <f t="shared" si="744"/>
        <v>0</v>
      </c>
      <c r="AK130" s="305">
        <f t="shared" si="716"/>
        <v>0</v>
      </c>
      <c r="AL130" s="305">
        <f t="shared" ref="AL130:AM130" si="745">AL135+AL140</f>
        <v>0</v>
      </c>
      <c r="AM130" s="305">
        <f t="shared" si="745"/>
        <v>0</v>
      </c>
      <c r="AN130" s="305">
        <f t="shared" si="718"/>
        <v>0</v>
      </c>
      <c r="AO130" s="305">
        <f t="shared" ref="AO130:AP130" si="746">AO135+AO140</f>
        <v>0</v>
      </c>
      <c r="AP130" s="305">
        <f t="shared" si="746"/>
        <v>0</v>
      </c>
      <c r="AQ130" s="305">
        <f t="shared" si="720"/>
        <v>0</v>
      </c>
      <c r="AR130" s="387"/>
    </row>
    <row r="131" spans="1:44" ht="51" customHeight="1">
      <c r="A131" s="381"/>
      <c r="B131" s="383"/>
      <c r="C131" s="385"/>
      <c r="D131" s="116" t="s">
        <v>2</v>
      </c>
      <c r="E131" s="305">
        <f t="shared" si="721"/>
        <v>0</v>
      </c>
      <c r="F131" s="305">
        <f t="shared" si="722"/>
        <v>0</v>
      </c>
      <c r="G131" s="305">
        <f t="shared" si="723"/>
        <v>0</v>
      </c>
      <c r="H131" s="305">
        <f t="shared" ref="H131:I133" si="747">H136+H141</f>
        <v>0</v>
      </c>
      <c r="I131" s="305">
        <f t="shared" si="747"/>
        <v>0</v>
      </c>
      <c r="J131" s="305">
        <f t="shared" si="724"/>
        <v>0</v>
      </c>
      <c r="K131" s="305">
        <f t="shared" ref="K131:L131" si="748">K136+K141</f>
        <v>0</v>
      </c>
      <c r="L131" s="305">
        <f t="shared" si="748"/>
        <v>0</v>
      </c>
      <c r="M131" s="305">
        <f t="shared" si="700"/>
        <v>0</v>
      </c>
      <c r="N131" s="305">
        <f t="shared" ref="N131:O131" si="749">N136+N141</f>
        <v>0</v>
      </c>
      <c r="O131" s="305">
        <f t="shared" si="749"/>
        <v>0</v>
      </c>
      <c r="P131" s="305">
        <f t="shared" si="702"/>
        <v>0</v>
      </c>
      <c r="Q131" s="305">
        <f t="shared" ref="Q131:R131" si="750">Q136+Q141</f>
        <v>0</v>
      </c>
      <c r="R131" s="305">
        <f t="shared" si="750"/>
        <v>0</v>
      </c>
      <c r="S131" s="305">
        <f t="shared" si="704"/>
        <v>0</v>
      </c>
      <c r="T131" s="305">
        <f t="shared" ref="T131:U131" si="751">T136+T141</f>
        <v>0</v>
      </c>
      <c r="U131" s="305">
        <f t="shared" si="751"/>
        <v>0</v>
      </c>
      <c r="V131" s="305">
        <f t="shared" si="706"/>
        <v>0</v>
      </c>
      <c r="W131" s="305">
        <f t="shared" ref="W131:X131" si="752">W136+W141</f>
        <v>0</v>
      </c>
      <c r="X131" s="305">
        <f t="shared" si="752"/>
        <v>0</v>
      </c>
      <c r="Y131" s="305">
        <f t="shared" si="708"/>
        <v>0</v>
      </c>
      <c r="Z131" s="305">
        <f t="shared" ref="Z131:AA131" si="753">Z136+Z141</f>
        <v>0</v>
      </c>
      <c r="AA131" s="305">
        <f t="shared" si="753"/>
        <v>0</v>
      </c>
      <c r="AB131" s="305">
        <f t="shared" si="710"/>
        <v>0</v>
      </c>
      <c r="AC131" s="305">
        <f t="shared" ref="AC131:AD131" si="754">AC136+AC141</f>
        <v>0</v>
      </c>
      <c r="AD131" s="305">
        <f t="shared" si="754"/>
        <v>0</v>
      </c>
      <c r="AE131" s="305">
        <f t="shared" si="712"/>
        <v>0</v>
      </c>
      <c r="AF131" s="305">
        <f t="shared" ref="AF131:AG131" si="755">AF136+AF141</f>
        <v>0</v>
      </c>
      <c r="AG131" s="305">
        <f t="shared" si="755"/>
        <v>0</v>
      </c>
      <c r="AH131" s="305">
        <f t="shared" si="714"/>
        <v>0</v>
      </c>
      <c r="AI131" s="305">
        <f t="shared" ref="AI131:AJ131" si="756">AI136+AI141</f>
        <v>0</v>
      </c>
      <c r="AJ131" s="305">
        <f t="shared" si="756"/>
        <v>0</v>
      </c>
      <c r="AK131" s="305">
        <f t="shared" si="716"/>
        <v>0</v>
      </c>
      <c r="AL131" s="305">
        <f t="shared" ref="AL131:AM131" si="757">AL136+AL141</f>
        <v>0</v>
      </c>
      <c r="AM131" s="305">
        <f t="shared" si="757"/>
        <v>0</v>
      </c>
      <c r="AN131" s="305">
        <f t="shared" si="718"/>
        <v>0</v>
      </c>
      <c r="AO131" s="305">
        <f t="shared" ref="AO131:AP131" si="758">AO136+AO141</f>
        <v>0</v>
      </c>
      <c r="AP131" s="305">
        <f t="shared" si="758"/>
        <v>0</v>
      </c>
      <c r="AQ131" s="305">
        <f t="shared" si="720"/>
        <v>0</v>
      </c>
      <c r="AR131" s="387"/>
    </row>
    <row r="132" spans="1:44" ht="22.5" customHeight="1">
      <c r="A132" s="381"/>
      <c r="B132" s="383"/>
      <c r="C132" s="385"/>
      <c r="D132" s="181" t="s">
        <v>43</v>
      </c>
      <c r="E132" s="305">
        <f t="shared" si="721"/>
        <v>239500.59484999999</v>
      </c>
      <c r="F132" s="305">
        <f t="shared" si="722"/>
        <v>11078.21545</v>
      </c>
      <c r="G132" s="305">
        <f t="shared" si="723"/>
        <v>4.6255481982991826</v>
      </c>
      <c r="H132" s="305">
        <f t="shared" si="747"/>
        <v>0</v>
      </c>
      <c r="I132" s="305">
        <f t="shared" si="747"/>
        <v>0</v>
      </c>
      <c r="J132" s="305">
        <f t="shared" si="724"/>
        <v>0</v>
      </c>
      <c r="K132" s="305">
        <f t="shared" ref="K132:L132" si="759">K137+K142</f>
        <v>6674.3348000000005</v>
      </c>
      <c r="L132" s="305">
        <f t="shared" si="759"/>
        <v>6674.3348000000005</v>
      </c>
      <c r="M132" s="305">
        <f t="shared" si="700"/>
        <v>100</v>
      </c>
      <c r="N132" s="305">
        <f t="shared" ref="N132:O132" si="760">N137+N142</f>
        <v>4403.8806500000001</v>
      </c>
      <c r="O132" s="305">
        <f t="shared" si="760"/>
        <v>4403.8806500000001</v>
      </c>
      <c r="P132" s="305">
        <f t="shared" si="702"/>
        <v>100</v>
      </c>
      <c r="Q132" s="305">
        <f t="shared" ref="Q132:R132" si="761">Q137+Q142</f>
        <v>0</v>
      </c>
      <c r="R132" s="305">
        <f t="shared" si="761"/>
        <v>0</v>
      </c>
      <c r="S132" s="305">
        <f t="shared" si="704"/>
        <v>0</v>
      </c>
      <c r="T132" s="305">
        <f t="shared" ref="T132:U132" si="762">T137+T142</f>
        <v>0</v>
      </c>
      <c r="U132" s="305">
        <f t="shared" si="762"/>
        <v>0</v>
      </c>
      <c r="V132" s="305">
        <f t="shared" si="706"/>
        <v>0</v>
      </c>
      <c r="W132" s="305">
        <f t="shared" ref="W132:X132" si="763">W137+W142</f>
        <v>0</v>
      </c>
      <c r="X132" s="305">
        <f t="shared" si="763"/>
        <v>0</v>
      </c>
      <c r="Y132" s="305">
        <f t="shared" si="708"/>
        <v>0</v>
      </c>
      <c r="Z132" s="305">
        <f t="shared" ref="Z132:AA132" si="764">Z137+Z142</f>
        <v>0</v>
      </c>
      <c r="AA132" s="305">
        <f t="shared" si="764"/>
        <v>0</v>
      </c>
      <c r="AB132" s="305">
        <f t="shared" si="710"/>
        <v>0</v>
      </c>
      <c r="AC132" s="305">
        <f t="shared" ref="AC132:AD132" si="765">AC137+AC142</f>
        <v>0</v>
      </c>
      <c r="AD132" s="305">
        <f t="shared" si="765"/>
        <v>0</v>
      </c>
      <c r="AE132" s="305">
        <f t="shared" si="712"/>
        <v>0</v>
      </c>
      <c r="AF132" s="305">
        <f t="shared" ref="AF132:AG132" si="766">AF137+AF142</f>
        <v>0</v>
      </c>
      <c r="AG132" s="305">
        <f t="shared" si="766"/>
        <v>0</v>
      </c>
      <c r="AH132" s="305">
        <f t="shared" si="714"/>
        <v>0</v>
      </c>
      <c r="AI132" s="305">
        <f t="shared" ref="AI132:AJ132" si="767">AI137+AI142</f>
        <v>0</v>
      </c>
      <c r="AJ132" s="305">
        <f t="shared" si="767"/>
        <v>0</v>
      </c>
      <c r="AK132" s="305">
        <f t="shared" si="716"/>
        <v>0</v>
      </c>
      <c r="AL132" s="305">
        <f t="shared" ref="AL132:AM132" si="768">AL137+AL142</f>
        <v>0</v>
      </c>
      <c r="AM132" s="305">
        <f t="shared" si="768"/>
        <v>0</v>
      </c>
      <c r="AN132" s="305">
        <f t="shared" si="718"/>
        <v>0</v>
      </c>
      <c r="AO132" s="305">
        <f t="shared" ref="AO132:AP132" si="769">AO137+AO142</f>
        <v>228422.37940000001</v>
      </c>
      <c r="AP132" s="305">
        <f t="shared" si="769"/>
        <v>0</v>
      </c>
      <c r="AQ132" s="305">
        <f t="shared" si="720"/>
        <v>0</v>
      </c>
      <c r="AR132" s="387"/>
    </row>
    <row r="133" spans="1:44" ht="31.5" customHeight="1">
      <c r="A133" s="381"/>
      <c r="B133" s="383"/>
      <c r="C133" s="385"/>
      <c r="D133" s="178" t="s">
        <v>263</v>
      </c>
      <c r="E133" s="305">
        <f t="shared" si="721"/>
        <v>0</v>
      </c>
      <c r="F133" s="305">
        <f t="shared" si="722"/>
        <v>0</v>
      </c>
      <c r="G133" s="305">
        <f t="shared" si="723"/>
        <v>0</v>
      </c>
      <c r="H133" s="305">
        <f t="shared" si="747"/>
        <v>0</v>
      </c>
      <c r="I133" s="305">
        <f t="shared" si="747"/>
        <v>0</v>
      </c>
      <c r="J133" s="305">
        <f t="shared" si="724"/>
        <v>0</v>
      </c>
      <c r="K133" s="305">
        <f t="shared" ref="K133:L133" si="770">K138+K143</f>
        <v>0</v>
      </c>
      <c r="L133" s="305">
        <f t="shared" si="770"/>
        <v>0</v>
      </c>
      <c r="M133" s="305">
        <f t="shared" si="700"/>
        <v>0</v>
      </c>
      <c r="N133" s="305">
        <f t="shared" ref="N133:O133" si="771">N138+N143</f>
        <v>0</v>
      </c>
      <c r="O133" s="305">
        <f t="shared" si="771"/>
        <v>0</v>
      </c>
      <c r="P133" s="305">
        <f t="shared" si="702"/>
        <v>0</v>
      </c>
      <c r="Q133" s="305">
        <f t="shared" ref="Q133:R133" si="772">Q138+Q143</f>
        <v>0</v>
      </c>
      <c r="R133" s="305">
        <f t="shared" si="772"/>
        <v>0</v>
      </c>
      <c r="S133" s="305">
        <f t="shared" si="704"/>
        <v>0</v>
      </c>
      <c r="T133" s="305">
        <f t="shared" ref="T133:U133" si="773">T138+T143</f>
        <v>0</v>
      </c>
      <c r="U133" s="305">
        <f t="shared" si="773"/>
        <v>0</v>
      </c>
      <c r="V133" s="305">
        <f t="shared" si="706"/>
        <v>0</v>
      </c>
      <c r="W133" s="305">
        <f t="shared" ref="W133:X133" si="774">W138+W143</f>
        <v>0</v>
      </c>
      <c r="X133" s="305">
        <f t="shared" si="774"/>
        <v>0</v>
      </c>
      <c r="Y133" s="305">
        <f t="shared" si="708"/>
        <v>0</v>
      </c>
      <c r="Z133" s="305">
        <f t="shared" ref="Z133:AA133" si="775">Z138+Z143</f>
        <v>0</v>
      </c>
      <c r="AA133" s="305">
        <f t="shared" si="775"/>
        <v>0</v>
      </c>
      <c r="AB133" s="305">
        <f t="shared" si="710"/>
        <v>0</v>
      </c>
      <c r="AC133" s="305">
        <f t="shared" ref="AC133:AD133" si="776">AC138+AC143</f>
        <v>0</v>
      </c>
      <c r="AD133" s="305">
        <f t="shared" si="776"/>
        <v>0</v>
      </c>
      <c r="AE133" s="305">
        <f t="shared" si="712"/>
        <v>0</v>
      </c>
      <c r="AF133" s="305">
        <f t="shared" ref="AF133:AG133" si="777">AF138+AF143</f>
        <v>0</v>
      </c>
      <c r="AG133" s="305">
        <f t="shared" si="777"/>
        <v>0</v>
      </c>
      <c r="AH133" s="305">
        <f t="shared" si="714"/>
        <v>0</v>
      </c>
      <c r="AI133" s="305">
        <f t="shared" ref="AI133:AJ133" si="778">AI138+AI143</f>
        <v>0</v>
      </c>
      <c r="AJ133" s="305">
        <f t="shared" si="778"/>
        <v>0</v>
      </c>
      <c r="AK133" s="305">
        <f t="shared" si="716"/>
        <v>0</v>
      </c>
      <c r="AL133" s="305">
        <f t="shared" ref="AL133:AM133" si="779">AL138+AL143</f>
        <v>0</v>
      </c>
      <c r="AM133" s="305">
        <f t="shared" si="779"/>
        <v>0</v>
      </c>
      <c r="AN133" s="305">
        <f t="shared" si="718"/>
        <v>0</v>
      </c>
      <c r="AO133" s="305">
        <f t="shared" ref="AO133:AP133" si="780">AO138+AO143</f>
        <v>0</v>
      </c>
      <c r="AP133" s="305">
        <f t="shared" si="780"/>
        <v>0</v>
      </c>
      <c r="AQ133" s="305">
        <f t="shared" si="720"/>
        <v>0</v>
      </c>
      <c r="AR133" s="387"/>
    </row>
    <row r="134" spans="1:44" ht="22.5" customHeight="1">
      <c r="A134" s="388" t="s">
        <v>375</v>
      </c>
      <c r="B134" s="390" t="s">
        <v>425</v>
      </c>
      <c r="C134" s="384" t="s">
        <v>352</v>
      </c>
      <c r="D134" s="188" t="s">
        <v>41</v>
      </c>
      <c r="E134" s="304">
        <f t="shared" ref="E134:E138" si="781">H134+K134+N134+Q134+T134+W134+Z134+AC134+AF134+AI134+AL134+AO134</f>
        <v>110661.1609</v>
      </c>
      <c r="F134" s="304">
        <f t="shared" ref="F134:F138" si="782">I134+L134+O134+R134+U134+X134+AA134+AD134+AG134+AJ134+AM134+AP134</f>
        <v>4895.09</v>
      </c>
      <c r="G134" s="304">
        <f t="shared" ref="G134:G138" si="783">IF(F134,F134/E134*100,0)</f>
        <v>4.4234941692175944</v>
      </c>
      <c r="H134" s="304">
        <f>SUM(H135:H138)</f>
        <v>0</v>
      </c>
      <c r="I134" s="304">
        <f>SUM(I135:I138)</f>
        <v>0</v>
      </c>
      <c r="J134" s="304">
        <f t="shared" ref="J134:J138" si="784">IF(I134,I134/H134*100,0)</f>
        <v>0</v>
      </c>
      <c r="K134" s="304">
        <f t="shared" ref="K134:L134" si="785">SUM(K135:K138)</f>
        <v>4895.09</v>
      </c>
      <c r="L134" s="304">
        <f t="shared" si="785"/>
        <v>4895.09</v>
      </c>
      <c r="M134" s="304">
        <f t="shared" ref="M134:M138" si="786">IF(L134,L134/K134*100,0)</f>
        <v>100</v>
      </c>
      <c r="N134" s="304">
        <f t="shared" ref="N134:O134" si="787">SUM(N135:N138)</f>
        <v>0</v>
      </c>
      <c r="O134" s="304">
        <f t="shared" si="787"/>
        <v>0</v>
      </c>
      <c r="P134" s="304">
        <f t="shared" ref="P134:P138" si="788">IF(O134,O134/N134*100,0)</f>
        <v>0</v>
      </c>
      <c r="Q134" s="304">
        <f t="shared" ref="Q134:R134" si="789">SUM(Q135:Q138)</f>
        <v>0</v>
      </c>
      <c r="R134" s="304">
        <f t="shared" si="789"/>
        <v>0</v>
      </c>
      <c r="S134" s="304">
        <f t="shared" ref="S134:S138" si="790">IF(R134,R134/Q134*100,0)</f>
        <v>0</v>
      </c>
      <c r="T134" s="304">
        <f t="shared" ref="T134:U134" si="791">SUM(T135:T138)</f>
        <v>0</v>
      </c>
      <c r="U134" s="304">
        <f t="shared" si="791"/>
        <v>0</v>
      </c>
      <c r="V134" s="304">
        <f t="shared" ref="V134:V138" si="792">IF(U134,U134/T134*100,0)</f>
        <v>0</v>
      </c>
      <c r="W134" s="304">
        <f t="shared" ref="W134:X134" si="793">SUM(W135:W138)</f>
        <v>0</v>
      </c>
      <c r="X134" s="304">
        <f t="shared" si="793"/>
        <v>0</v>
      </c>
      <c r="Y134" s="304">
        <f t="shared" ref="Y134:Y138" si="794">IF(X134,X134/W134*100,0)</f>
        <v>0</v>
      </c>
      <c r="Z134" s="304">
        <f t="shared" ref="Z134:AA134" si="795">SUM(Z135:Z138)</f>
        <v>0</v>
      </c>
      <c r="AA134" s="304">
        <f t="shared" si="795"/>
        <v>0</v>
      </c>
      <c r="AB134" s="304">
        <f t="shared" ref="AB134:AB138" si="796">IF(AA134,AA134/Z134*100,0)</f>
        <v>0</v>
      </c>
      <c r="AC134" s="304">
        <f t="shared" ref="AC134:AD134" si="797">SUM(AC135:AC138)</f>
        <v>0</v>
      </c>
      <c r="AD134" s="304">
        <f t="shared" si="797"/>
        <v>0</v>
      </c>
      <c r="AE134" s="304">
        <f t="shared" ref="AE134:AE138" si="798">IF(AD134,AD134/AC134*100,0)</f>
        <v>0</v>
      </c>
      <c r="AF134" s="304">
        <f t="shared" ref="AF134:AG134" si="799">SUM(AF135:AF138)</f>
        <v>0</v>
      </c>
      <c r="AG134" s="304">
        <f t="shared" si="799"/>
        <v>0</v>
      </c>
      <c r="AH134" s="304">
        <f t="shared" ref="AH134:AH138" si="800">IF(AG134,AG134/AF134*100,0)</f>
        <v>0</v>
      </c>
      <c r="AI134" s="304">
        <f t="shared" ref="AI134:AJ134" si="801">SUM(AI135:AI138)</f>
        <v>0</v>
      </c>
      <c r="AJ134" s="304">
        <f t="shared" si="801"/>
        <v>0</v>
      </c>
      <c r="AK134" s="304">
        <f t="shared" ref="AK134:AK138" si="802">IF(AJ134,AJ134/AI134*100,0)</f>
        <v>0</v>
      </c>
      <c r="AL134" s="304">
        <f t="shared" ref="AL134:AM134" si="803">SUM(AL135:AL138)</f>
        <v>0</v>
      </c>
      <c r="AM134" s="304">
        <f t="shared" si="803"/>
        <v>0</v>
      </c>
      <c r="AN134" s="304">
        <f t="shared" ref="AN134:AN138" si="804">IF(AM134,AM134/AL134*100,0)</f>
        <v>0</v>
      </c>
      <c r="AO134" s="304">
        <f t="shared" ref="AO134:AP134" si="805">SUM(AO135:AO138)</f>
        <v>105766.07090000001</v>
      </c>
      <c r="AP134" s="304">
        <f t="shared" si="805"/>
        <v>0</v>
      </c>
      <c r="AQ134" s="304">
        <f t="shared" ref="AQ134:AQ138" si="806">IF(AP134,AP134/AO134*100,0)</f>
        <v>0</v>
      </c>
      <c r="AR134" s="386"/>
    </row>
    <row r="135" spans="1:44" ht="36.75" customHeight="1">
      <c r="A135" s="389"/>
      <c r="B135" s="383"/>
      <c r="C135" s="385"/>
      <c r="D135" s="116" t="s">
        <v>37</v>
      </c>
      <c r="E135" s="305">
        <f t="shared" si="781"/>
        <v>0</v>
      </c>
      <c r="F135" s="305">
        <f t="shared" si="782"/>
        <v>0</v>
      </c>
      <c r="G135" s="305">
        <f t="shared" si="783"/>
        <v>0</v>
      </c>
      <c r="H135" s="305"/>
      <c r="I135" s="305"/>
      <c r="J135" s="305">
        <f t="shared" si="784"/>
        <v>0</v>
      </c>
      <c r="K135" s="305"/>
      <c r="L135" s="305"/>
      <c r="M135" s="305">
        <f t="shared" si="786"/>
        <v>0</v>
      </c>
      <c r="N135" s="305"/>
      <c r="O135" s="305"/>
      <c r="P135" s="305">
        <f t="shared" si="788"/>
        <v>0</v>
      </c>
      <c r="Q135" s="305"/>
      <c r="R135" s="305"/>
      <c r="S135" s="305">
        <f t="shared" si="790"/>
        <v>0</v>
      </c>
      <c r="T135" s="305"/>
      <c r="U135" s="305"/>
      <c r="V135" s="305">
        <f t="shared" si="792"/>
        <v>0</v>
      </c>
      <c r="W135" s="305"/>
      <c r="X135" s="305"/>
      <c r="Y135" s="305">
        <f t="shared" si="794"/>
        <v>0</v>
      </c>
      <c r="Z135" s="305"/>
      <c r="AA135" s="305"/>
      <c r="AB135" s="305">
        <f t="shared" si="796"/>
        <v>0</v>
      </c>
      <c r="AC135" s="305"/>
      <c r="AD135" s="305"/>
      <c r="AE135" s="305">
        <f t="shared" si="798"/>
        <v>0</v>
      </c>
      <c r="AF135" s="305"/>
      <c r="AG135" s="305"/>
      <c r="AH135" s="305">
        <f t="shared" si="800"/>
        <v>0</v>
      </c>
      <c r="AI135" s="305"/>
      <c r="AJ135" s="305"/>
      <c r="AK135" s="305">
        <f t="shared" si="802"/>
        <v>0</v>
      </c>
      <c r="AL135" s="305"/>
      <c r="AM135" s="305"/>
      <c r="AN135" s="305">
        <f t="shared" si="804"/>
        <v>0</v>
      </c>
      <c r="AO135" s="305"/>
      <c r="AP135" s="305"/>
      <c r="AQ135" s="305">
        <f t="shared" si="806"/>
        <v>0</v>
      </c>
      <c r="AR135" s="387"/>
    </row>
    <row r="136" spans="1:44" ht="51" customHeight="1">
      <c r="A136" s="389"/>
      <c r="B136" s="383"/>
      <c r="C136" s="385"/>
      <c r="D136" s="116" t="s">
        <v>2</v>
      </c>
      <c r="E136" s="305">
        <f t="shared" si="781"/>
        <v>0</v>
      </c>
      <c r="F136" s="305">
        <f t="shared" si="782"/>
        <v>0</v>
      </c>
      <c r="G136" s="305">
        <f t="shared" si="783"/>
        <v>0</v>
      </c>
      <c r="H136" s="305"/>
      <c r="I136" s="305"/>
      <c r="J136" s="305">
        <f t="shared" si="784"/>
        <v>0</v>
      </c>
      <c r="K136" s="305"/>
      <c r="L136" s="305"/>
      <c r="M136" s="305">
        <f t="shared" si="786"/>
        <v>0</v>
      </c>
      <c r="N136" s="305"/>
      <c r="O136" s="305"/>
      <c r="P136" s="305">
        <f t="shared" si="788"/>
        <v>0</v>
      </c>
      <c r="Q136" s="305"/>
      <c r="R136" s="305"/>
      <c r="S136" s="305">
        <f t="shared" si="790"/>
        <v>0</v>
      </c>
      <c r="T136" s="305"/>
      <c r="U136" s="305"/>
      <c r="V136" s="305">
        <f t="shared" si="792"/>
        <v>0</v>
      </c>
      <c r="W136" s="305"/>
      <c r="X136" s="305"/>
      <c r="Y136" s="305">
        <f t="shared" si="794"/>
        <v>0</v>
      </c>
      <c r="Z136" s="305"/>
      <c r="AA136" s="305"/>
      <c r="AB136" s="305">
        <f t="shared" si="796"/>
        <v>0</v>
      </c>
      <c r="AC136" s="305"/>
      <c r="AD136" s="305"/>
      <c r="AE136" s="305">
        <f t="shared" si="798"/>
        <v>0</v>
      </c>
      <c r="AF136" s="305"/>
      <c r="AG136" s="305"/>
      <c r="AH136" s="305">
        <f t="shared" si="800"/>
        <v>0</v>
      </c>
      <c r="AI136" s="305"/>
      <c r="AJ136" s="305"/>
      <c r="AK136" s="305">
        <f t="shared" si="802"/>
        <v>0</v>
      </c>
      <c r="AL136" s="305"/>
      <c r="AM136" s="305"/>
      <c r="AN136" s="305">
        <f t="shared" si="804"/>
        <v>0</v>
      </c>
      <c r="AO136" s="305"/>
      <c r="AP136" s="305"/>
      <c r="AQ136" s="305">
        <f t="shared" si="806"/>
        <v>0</v>
      </c>
      <c r="AR136" s="387"/>
    </row>
    <row r="137" spans="1:44" ht="22.5" customHeight="1">
      <c r="A137" s="389"/>
      <c r="B137" s="383"/>
      <c r="C137" s="385"/>
      <c r="D137" s="181" t="s">
        <v>43</v>
      </c>
      <c r="E137" s="305">
        <f t="shared" si="781"/>
        <v>110661.1609</v>
      </c>
      <c r="F137" s="305">
        <f t="shared" si="782"/>
        <v>4895.09</v>
      </c>
      <c r="G137" s="305">
        <f t="shared" si="783"/>
        <v>4.4234941692175944</v>
      </c>
      <c r="H137" s="305"/>
      <c r="I137" s="305"/>
      <c r="J137" s="305">
        <f t="shared" si="784"/>
        <v>0</v>
      </c>
      <c r="K137" s="305">
        <v>4895.09</v>
      </c>
      <c r="L137" s="305">
        <v>4895.09</v>
      </c>
      <c r="M137" s="305">
        <f t="shared" si="786"/>
        <v>100</v>
      </c>
      <c r="N137" s="305"/>
      <c r="O137" s="305"/>
      <c r="P137" s="305">
        <f t="shared" si="788"/>
        <v>0</v>
      </c>
      <c r="Q137" s="305"/>
      <c r="R137" s="305"/>
      <c r="S137" s="305">
        <f t="shared" si="790"/>
        <v>0</v>
      </c>
      <c r="T137" s="305"/>
      <c r="U137" s="305"/>
      <c r="V137" s="305">
        <f t="shared" si="792"/>
        <v>0</v>
      </c>
      <c r="W137" s="305"/>
      <c r="X137" s="305"/>
      <c r="Y137" s="305">
        <f t="shared" si="794"/>
        <v>0</v>
      </c>
      <c r="Z137" s="305"/>
      <c r="AA137" s="305"/>
      <c r="AB137" s="305">
        <f t="shared" si="796"/>
        <v>0</v>
      </c>
      <c r="AC137" s="305"/>
      <c r="AD137" s="305"/>
      <c r="AE137" s="305">
        <f t="shared" si="798"/>
        <v>0</v>
      </c>
      <c r="AF137" s="305"/>
      <c r="AG137" s="305"/>
      <c r="AH137" s="305">
        <f t="shared" si="800"/>
        <v>0</v>
      </c>
      <c r="AI137" s="305"/>
      <c r="AJ137" s="305"/>
      <c r="AK137" s="305">
        <f t="shared" si="802"/>
        <v>0</v>
      </c>
      <c r="AL137" s="305"/>
      <c r="AM137" s="305"/>
      <c r="AN137" s="305">
        <f t="shared" si="804"/>
        <v>0</v>
      </c>
      <c r="AO137" s="305">
        <f>110661.1609-4895.09</f>
        <v>105766.07090000001</v>
      </c>
      <c r="AP137" s="305"/>
      <c r="AQ137" s="305">
        <f t="shared" si="806"/>
        <v>0</v>
      </c>
      <c r="AR137" s="387"/>
    </row>
    <row r="138" spans="1:44" ht="31.5" customHeight="1">
      <c r="A138" s="389"/>
      <c r="B138" s="383"/>
      <c r="C138" s="385"/>
      <c r="D138" s="178" t="s">
        <v>263</v>
      </c>
      <c r="E138" s="305">
        <f t="shared" si="781"/>
        <v>0</v>
      </c>
      <c r="F138" s="305">
        <f t="shared" si="782"/>
        <v>0</v>
      </c>
      <c r="G138" s="305">
        <f t="shared" si="783"/>
        <v>0</v>
      </c>
      <c r="H138" s="305"/>
      <c r="I138" s="305"/>
      <c r="J138" s="305">
        <f t="shared" si="784"/>
        <v>0</v>
      </c>
      <c r="K138" s="305"/>
      <c r="L138" s="305"/>
      <c r="M138" s="305">
        <f t="shared" si="786"/>
        <v>0</v>
      </c>
      <c r="N138" s="305"/>
      <c r="O138" s="305"/>
      <c r="P138" s="305">
        <f t="shared" si="788"/>
        <v>0</v>
      </c>
      <c r="Q138" s="305"/>
      <c r="R138" s="305"/>
      <c r="S138" s="305">
        <f t="shared" si="790"/>
        <v>0</v>
      </c>
      <c r="T138" s="305"/>
      <c r="U138" s="305"/>
      <c r="V138" s="305">
        <f t="shared" si="792"/>
        <v>0</v>
      </c>
      <c r="W138" s="305"/>
      <c r="X138" s="305"/>
      <c r="Y138" s="305">
        <f t="shared" si="794"/>
        <v>0</v>
      </c>
      <c r="Z138" s="305"/>
      <c r="AA138" s="305"/>
      <c r="AB138" s="305">
        <f t="shared" si="796"/>
        <v>0</v>
      </c>
      <c r="AC138" s="305"/>
      <c r="AD138" s="305"/>
      <c r="AE138" s="305">
        <f t="shared" si="798"/>
        <v>0</v>
      </c>
      <c r="AF138" s="305"/>
      <c r="AG138" s="305"/>
      <c r="AH138" s="305">
        <f t="shared" si="800"/>
        <v>0</v>
      </c>
      <c r="AI138" s="305"/>
      <c r="AJ138" s="305"/>
      <c r="AK138" s="305">
        <f t="shared" si="802"/>
        <v>0</v>
      </c>
      <c r="AL138" s="305"/>
      <c r="AM138" s="305"/>
      <c r="AN138" s="305">
        <f t="shared" si="804"/>
        <v>0</v>
      </c>
      <c r="AO138" s="305"/>
      <c r="AP138" s="305"/>
      <c r="AQ138" s="305">
        <f t="shared" si="806"/>
        <v>0</v>
      </c>
      <c r="AR138" s="387"/>
    </row>
    <row r="139" spans="1:44" ht="22.5" customHeight="1">
      <c r="A139" s="388" t="s">
        <v>376</v>
      </c>
      <c r="B139" s="390" t="s">
        <v>426</v>
      </c>
      <c r="C139" s="384" t="s">
        <v>352</v>
      </c>
      <c r="D139" s="188" t="s">
        <v>41</v>
      </c>
      <c r="E139" s="304">
        <f t="shared" si="629"/>
        <v>128839.43395000001</v>
      </c>
      <c r="F139" s="304">
        <f t="shared" si="629"/>
        <v>6183.1254499999995</v>
      </c>
      <c r="G139" s="304">
        <f t="shared" si="652"/>
        <v>4.7990939267860693</v>
      </c>
      <c r="H139" s="304">
        <f>SUM(H140:H143)</f>
        <v>0</v>
      </c>
      <c r="I139" s="304">
        <f>SUM(I140:I143)</f>
        <v>0</v>
      </c>
      <c r="J139" s="304">
        <f t="shared" si="653"/>
        <v>0</v>
      </c>
      <c r="K139" s="304">
        <f t="shared" ref="K139:L139" si="807">SUM(K140:K143)</f>
        <v>1779.2447999999999</v>
      </c>
      <c r="L139" s="304">
        <f t="shared" si="807"/>
        <v>1779.2447999999999</v>
      </c>
      <c r="M139" s="304">
        <f t="shared" si="700"/>
        <v>100</v>
      </c>
      <c r="N139" s="304">
        <f t="shared" ref="N139:O139" si="808">SUM(N140:N143)</f>
        <v>4403.8806500000001</v>
      </c>
      <c r="O139" s="304">
        <f t="shared" si="808"/>
        <v>4403.8806500000001</v>
      </c>
      <c r="P139" s="304">
        <f t="shared" si="702"/>
        <v>100</v>
      </c>
      <c r="Q139" s="304">
        <f t="shared" ref="Q139:R139" si="809">SUM(Q140:Q143)</f>
        <v>0</v>
      </c>
      <c r="R139" s="304">
        <f t="shared" si="809"/>
        <v>0</v>
      </c>
      <c r="S139" s="304">
        <f t="shared" si="704"/>
        <v>0</v>
      </c>
      <c r="T139" s="304">
        <f t="shared" ref="T139:U139" si="810">SUM(T140:T143)</f>
        <v>0</v>
      </c>
      <c r="U139" s="304">
        <f t="shared" si="810"/>
        <v>0</v>
      </c>
      <c r="V139" s="304">
        <f t="shared" si="706"/>
        <v>0</v>
      </c>
      <c r="W139" s="304">
        <f t="shared" ref="W139:X139" si="811">SUM(W140:W143)</f>
        <v>0</v>
      </c>
      <c r="X139" s="304">
        <f t="shared" si="811"/>
        <v>0</v>
      </c>
      <c r="Y139" s="304">
        <f t="shared" si="708"/>
        <v>0</v>
      </c>
      <c r="Z139" s="304">
        <f t="shared" ref="Z139:AA139" si="812">SUM(Z140:Z143)</f>
        <v>0</v>
      </c>
      <c r="AA139" s="304">
        <f t="shared" si="812"/>
        <v>0</v>
      </c>
      <c r="AB139" s="304">
        <f t="shared" si="710"/>
        <v>0</v>
      </c>
      <c r="AC139" s="304">
        <f t="shared" ref="AC139:AD139" si="813">SUM(AC140:AC143)</f>
        <v>0</v>
      </c>
      <c r="AD139" s="304">
        <f t="shared" si="813"/>
        <v>0</v>
      </c>
      <c r="AE139" s="304">
        <f t="shared" si="712"/>
        <v>0</v>
      </c>
      <c r="AF139" s="304">
        <f t="shared" ref="AF139:AG139" si="814">SUM(AF140:AF143)</f>
        <v>0</v>
      </c>
      <c r="AG139" s="304">
        <f t="shared" si="814"/>
        <v>0</v>
      </c>
      <c r="AH139" s="304">
        <f t="shared" si="714"/>
        <v>0</v>
      </c>
      <c r="AI139" s="304">
        <f t="shared" ref="AI139:AJ139" si="815">SUM(AI140:AI143)</f>
        <v>0</v>
      </c>
      <c r="AJ139" s="304">
        <f t="shared" si="815"/>
        <v>0</v>
      </c>
      <c r="AK139" s="304">
        <f t="shared" si="716"/>
        <v>0</v>
      </c>
      <c r="AL139" s="304">
        <f t="shared" ref="AL139:AM139" si="816">SUM(AL140:AL143)</f>
        <v>0</v>
      </c>
      <c r="AM139" s="304">
        <f t="shared" si="816"/>
        <v>0</v>
      </c>
      <c r="AN139" s="304">
        <f t="shared" si="718"/>
        <v>0</v>
      </c>
      <c r="AO139" s="304">
        <f t="shared" ref="AO139:AP139" si="817">SUM(AO140:AO143)</f>
        <v>122656.3085</v>
      </c>
      <c r="AP139" s="304">
        <f t="shared" si="817"/>
        <v>0</v>
      </c>
      <c r="AQ139" s="304">
        <f t="shared" si="720"/>
        <v>0</v>
      </c>
      <c r="AR139" s="386"/>
    </row>
    <row r="140" spans="1:44" ht="36.75" customHeight="1">
      <c r="A140" s="389"/>
      <c r="B140" s="383"/>
      <c r="C140" s="385"/>
      <c r="D140" s="116" t="s">
        <v>37</v>
      </c>
      <c r="E140" s="305">
        <f t="shared" si="629"/>
        <v>0</v>
      </c>
      <c r="F140" s="305">
        <f t="shared" si="629"/>
        <v>0</v>
      </c>
      <c r="G140" s="305">
        <f t="shared" si="652"/>
        <v>0</v>
      </c>
      <c r="H140" s="305"/>
      <c r="I140" s="305"/>
      <c r="J140" s="305">
        <f t="shared" si="653"/>
        <v>0</v>
      </c>
      <c r="K140" s="305"/>
      <c r="L140" s="305"/>
      <c r="M140" s="305">
        <f t="shared" si="700"/>
        <v>0</v>
      </c>
      <c r="N140" s="305"/>
      <c r="O140" s="305"/>
      <c r="P140" s="305">
        <f t="shared" si="702"/>
        <v>0</v>
      </c>
      <c r="Q140" s="305"/>
      <c r="R140" s="305"/>
      <c r="S140" s="305">
        <f t="shared" si="704"/>
        <v>0</v>
      </c>
      <c r="T140" s="305"/>
      <c r="U140" s="305"/>
      <c r="V140" s="305">
        <f t="shared" si="706"/>
        <v>0</v>
      </c>
      <c r="W140" s="305"/>
      <c r="X140" s="305"/>
      <c r="Y140" s="305">
        <f t="shared" si="708"/>
        <v>0</v>
      </c>
      <c r="Z140" s="305"/>
      <c r="AA140" s="305"/>
      <c r="AB140" s="305">
        <f t="shared" si="710"/>
        <v>0</v>
      </c>
      <c r="AC140" s="305"/>
      <c r="AD140" s="305"/>
      <c r="AE140" s="305">
        <f t="shared" si="712"/>
        <v>0</v>
      </c>
      <c r="AF140" s="305"/>
      <c r="AG140" s="305"/>
      <c r="AH140" s="305">
        <f t="shared" si="714"/>
        <v>0</v>
      </c>
      <c r="AI140" s="305"/>
      <c r="AJ140" s="305"/>
      <c r="AK140" s="305">
        <f t="shared" si="716"/>
        <v>0</v>
      </c>
      <c r="AL140" s="305"/>
      <c r="AM140" s="305"/>
      <c r="AN140" s="305">
        <f t="shared" si="718"/>
        <v>0</v>
      </c>
      <c r="AO140" s="305"/>
      <c r="AP140" s="305"/>
      <c r="AQ140" s="305">
        <f t="shared" si="720"/>
        <v>0</v>
      </c>
      <c r="AR140" s="387"/>
    </row>
    <row r="141" spans="1:44" ht="51" customHeight="1">
      <c r="A141" s="389"/>
      <c r="B141" s="383"/>
      <c r="C141" s="385"/>
      <c r="D141" s="116" t="s">
        <v>2</v>
      </c>
      <c r="E141" s="305">
        <f t="shared" si="629"/>
        <v>0</v>
      </c>
      <c r="F141" s="305">
        <f t="shared" si="629"/>
        <v>0</v>
      </c>
      <c r="G141" s="305">
        <f t="shared" si="652"/>
        <v>0</v>
      </c>
      <c r="H141" s="305"/>
      <c r="I141" s="305"/>
      <c r="J141" s="305">
        <f t="shared" si="653"/>
        <v>0</v>
      </c>
      <c r="K141" s="305"/>
      <c r="L141" s="305"/>
      <c r="M141" s="305">
        <f t="shared" si="700"/>
        <v>0</v>
      </c>
      <c r="N141" s="305"/>
      <c r="O141" s="305"/>
      <c r="P141" s="305">
        <f t="shared" si="702"/>
        <v>0</v>
      </c>
      <c r="Q141" s="305"/>
      <c r="R141" s="305"/>
      <c r="S141" s="305">
        <f t="shared" si="704"/>
        <v>0</v>
      </c>
      <c r="T141" s="305"/>
      <c r="U141" s="305"/>
      <c r="V141" s="305">
        <f t="shared" si="706"/>
        <v>0</v>
      </c>
      <c r="W141" s="305"/>
      <c r="X141" s="305"/>
      <c r="Y141" s="305">
        <f t="shared" si="708"/>
        <v>0</v>
      </c>
      <c r="Z141" s="305"/>
      <c r="AA141" s="305"/>
      <c r="AB141" s="305">
        <f t="shared" si="710"/>
        <v>0</v>
      </c>
      <c r="AC141" s="305"/>
      <c r="AD141" s="305"/>
      <c r="AE141" s="305">
        <f t="shared" si="712"/>
        <v>0</v>
      </c>
      <c r="AF141" s="305"/>
      <c r="AG141" s="305"/>
      <c r="AH141" s="305">
        <f t="shared" si="714"/>
        <v>0</v>
      </c>
      <c r="AI141" s="305"/>
      <c r="AJ141" s="305"/>
      <c r="AK141" s="305">
        <f t="shared" si="716"/>
        <v>0</v>
      </c>
      <c r="AL141" s="305"/>
      <c r="AM141" s="305"/>
      <c r="AN141" s="305">
        <f t="shared" si="718"/>
        <v>0</v>
      </c>
      <c r="AO141" s="305"/>
      <c r="AP141" s="305"/>
      <c r="AQ141" s="305">
        <f t="shared" si="720"/>
        <v>0</v>
      </c>
      <c r="AR141" s="387"/>
    </row>
    <row r="142" spans="1:44" ht="22.5" customHeight="1">
      <c r="A142" s="389"/>
      <c r="B142" s="383"/>
      <c r="C142" s="385"/>
      <c r="D142" s="181" t="s">
        <v>43</v>
      </c>
      <c r="E142" s="305">
        <f t="shared" si="629"/>
        <v>128839.43395000001</v>
      </c>
      <c r="F142" s="305">
        <f t="shared" si="629"/>
        <v>6183.1254499999995</v>
      </c>
      <c r="G142" s="305">
        <f t="shared" si="652"/>
        <v>4.7990939267860693</v>
      </c>
      <c r="H142" s="305"/>
      <c r="I142" s="305"/>
      <c r="J142" s="305">
        <f t="shared" si="653"/>
        <v>0</v>
      </c>
      <c r="K142" s="305">
        <v>1779.2447999999999</v>
      </c>
      <c r="L142" s="305">
        <v>1779.2447999999999</v>
      </c>
      <c r="M142" s="305">
        <f t="shared" si="700"/>
        <v>100</v>
      </c>
      <c r="N142" s="305">
        <f>2345.47241+2058.40824</f>
        <v>4403.8806500000001</v>
      </c>
      <c r="O142" s="305">
        <f>2345.47241+2058.40824</f>
        <v>4403.8806500000001</v>
      </c>
      <c r="P142" s="305">
        <f t="shared" si="702"/>
        <v>100</v>
      </c>
      <c r="Q142" s="305"/>
      <c r="R142" s="305"/>
      <c r="S142" s="305">
        <f t="shared" si="704"/>
        <v>0</v>
      </c>
      <c r="T142" s="305"/>
      <c r="U142" s="305"/>
      <c r="V142" s="305">
        <f t="shared" si="706"/>
        <v>0</v>
      </c>
      <c r="W142" s="305"/>
      <c r="X142" s="305"/>
      <c r="Y142" s="305">
        <f t="shared" si="708"/>
        <v>0</v>
      </c>
      <c r="Z142" s="305"/>
      <c r="AA142" s="305"/>
      <c r="AB142" s="305">
        <f t="shared" si="710"/>
        <v>0</v>
      </c>
      <c r="AC142" s="305"/>
      <c r="AD142" s="305"/>
      <c r="AE142" s="305">
        <f t="shared" si="712"/>
        <v>0</v>
      </c>
      <c r="AF142" s="305"/>
      <c r="AG142" s="305"/>
      <c r="AH142" s="305">
        <f t="shared" si="714"/>
        <v>0</v>
      </c>
      <c r="AI142" s="305"/>
      <c r="AJ142" s="305"/>
      <c r="AK142" s="305">
        <f t="shared" si="716"/>
        <v>0</v>
      </c>
      <c r="AL142" s="305"/>
      <c r="AM142" s="305"/>
      <c r="AN142" s="305">
        <f t="shared" si="718"/>
        <v>0</v>
      </c>
      <c r="AO142" s="305">
        <f>128839.43395-1779.2448-2345.47241-2058.40824</f>
        <v>122656.3085</v>
      </c>
      <c r="AP142" s="305"/>
      <c r="AQ142" s="305">
        <f t="shared" si="720"/>
        <v>0</v>
      </c>
      <c r="AR142" s="387"/>
    </row>
    <row r="143" spans="1:44" ht="31.5" customHeight="1">
      <c r="A143" s="389"/>
      <c r="B143" s="383"/>
      <c r="C143" s="385"/>
      <c r="D143" s="178" t="s">
        <v>263</v>
      </c>
      <c r="E143" s="305">
        <f t="shared" si="629"/>
        <v>0</v>
      </c>
      <c r="F143" s="305">
        <f t="shared" si="629"/>
        <v>0</v>
      </c>
      <c r="G143" s="305">
        <f t="shared" si="652"/>
        <v>0</v>
      </c>
      <c r="H143" s="305"/>
      <c r="I143" s="305"/>
      <c r="J143" s="305">
        <f t="shared" si="653"/>
        <v>0</v>
      </c>
      <c r="K143" s="305"/>
      <c r="L143" s="305"/>
      <c r="M143" s="305">
        <f t="shared" si="700"/>
        <v>0</v>
      </c>
      <c r="N143" s="305"/>
      <c r="O143" s="305"/>
      <c r="P143" s="305">
        <f t="shared" si="702"/>
        <v>0</v>
      </c>
      <c r="Q143" s="305"/>
      <c r="R143" s="305"/>
      <c r="S143" s="305">
        <f t="shared" si="704"/>
        <v>0</v>
      </c>
      <c r="T143" s="305"/>
      <c r="U143" s="305"/>
      <c r="V143" s="305">
        <f t="shared" si="706"/>
        <v>0</v>
      </c>
      <c r="W143" s="305"/>
      <c r="X143" s="305"/>
      <c r="Y143" s="305">
        <f t="shared" si="708"/>
        <v>0</v>
      </c>
      <c r="Z143" s="305"/>
      <c r="AA143" s="305"/>
      <c r="AB143" s="305">
        <f t="shared" si="710"/>
        <v>0</v>
      </c>
      <c r="AC143" s="305"/>
      <c r="AD143" s="305"/>
      <c r="AE143" s="305">
        <f t="shared" si="712"/>
        <v>0</v>
      </c>
      <c r="AF143" s="305"/>
      <c r="AG143" s="305"/>
      <c r="AH143" s="305">
        <f t="shared" si="714"/>
        <v>0</v>
      </c>
      <c r="AI143" s="305"/>
      <c r="AJ143" s="305"/>
      <c r="AK143" s="305">
        <f t="shared" si="716"/>
        <v>0</v>
      </c>
      <c r="AL143" s="305"/>
      <c r="AM143" s="305"/>
      <c r="AN143" s="305">
        <f t="shared" si="718"/>
        <v>0</v>
      </c>
      <c r="AO143" s="305"/>
      <c r="AP143" s="305"/>
      <c r="AQ143" s="305">
        <f t="shared" si="720"/>
        <v>0</v>
      </c>
      <c r="AR143" s="387"/>
    </row>
    <row r="144" spans="1:44" ht="22.35" customHeight="1">
      <c r="A144" s="369" t="s">
        <v>8</v>
      </c>
      <c r="B144" s="357" t="s">
        <v>351</v>
      </c>
      <c r="C144" s="372" t="s">
        <v>352</v>
      </c>
      <c r="D144" s="188" t="s">
        <v>41</v>
      </c>
      <c r="E144" s="304">
        <f t="shared" ref="E144:E148" si="818">H144+K144+N144+Q144+T144+W144+Z144+AC144+AF144+AI144+AL144+AO144</f>
        <v>5891.8863999999994</v>
      </c>
      <c r="F144" s="304">
        <f t="shared" ref="F144:F148" si="819">I144+L144+O144+R144+U144+X144+AA144+AD144+AG144+AJ144+AM144+AP144</f>
        <v>0</v>
      </c>
      <c r="G144" s="304">
        <f t="shared" ref="G144:G148" si="820">IF(F144,F144/E144*100,0)</f>
        <v>0</v>
      </c>
      <c r="H144" s="304">
        <f>SUM(H145:H148)</f>
        <v>0</v>
      </c>
      <c r="I144" s="304">
        <f>SUM(I145:I148)</f>
        <v>0</v>
      </c>
      <c r="J144" s="304">
        <f t="shared" ref="J144:J148" si="821">IF(I144,I144/H144*100,0)</f>
        <v>0</v>
      </c>
      <c r="K144" s="304">
        <f t="shared" ref="K144:L144" si="822">SUM(K145:K148)</f>
        <v>0</v>
      </c>
      <c r="L144" s="304">
        <f t="shared" si="822"/>
        <v>0</v>
      </c>
      <c r="M144" s="304">
        <f t="shared" si="700"/>
        <v>0</v>
      </c>
      <c r="N144" s="304">
        <f t="shared" ref="N144:O144" si="823">SUM(N145:N148)</f>
        <v>0</v>
      </c>
      <c r="O144" s="304">
        <f t="shared" si="823"/>
        <v>0</v>
      </c>
      <c r="P144" s="304">
        <f t="shared" si="702"/>
        <v>0</v>
      </c>
      <c r="Q144" s="304">
        <f t="shared" ref="Q144:R144" si="824">SUM(Q145:Q148)</f>
        <v>1226.6102599999999</v>
      </c>
      <c r="R144" s="304">
        <f t="shared" si="824"/>
        <v>0</v>
      </c>
      <c r="S144" s="304">
        <f t="shared" si="704"/>
        <v>0</v>
      </c>
      <c r="T144" s="304">
        <f t="shared" ref="T144:U144" si="825">SUM(T145:T148)</f>
        <v>0</v>
      </c>
      <c r="U144" s="304">
        <f t="shared" si="825"/>
        <v>0</v>
      </c>
      <c r="V144" s="304">
        <f t="shared" si="706"/>
        <v>0</v>
      </c>
      <c r="W144" s="304">
        <f t="shared" ref="W144:X144" si="826">SUM(W145:W148)</f>
        <v>0</v>
      </c>
      <c r="X144" s="304">
        <f t="shared" si="826"/>
        <v>0</v>
      </c>
      <c r="Y144" s="304">
        <f t="shared" si="708"/>
        <v>0</v>
      </c>
      <c r="Z144" s="304">
        <f t="shared" ref="Z144:AA144" si="827">SUM(Z145:Z148)</f>
        <v>0</v>
      </c>
      <c r="AA144" s="304">
        <f t="shared" si="827"/>
        <v>0</v>
      </c>
      <c r="AB144" s="304">
        <f t="shared" si="710"/>
        <v>0</v>
      </c>
      <c r="AC144" s="304">
        <f t="shared" ref="AC144:AD144" si="828">SUM(AC145:AC148)</f>
        <v>0</v>
      </c>
      <c r="AD144" s="304">
        <f t="shared" si="828"/>
        <v>0</v>
      </c>
      <c r="AE144" s="304">
        <f t="shared" si="712"/>
        <v>0</v>
      </c>
      <c r="AF144" s="304">
        <f t="shared" ref="AF144:AG144" si="829">SUM(AF145:AF148)</f>
        <v>0</v>
      </c>
      <c r="AG144" s="304">
        <f t="shared" si="829"/>
        <v>0</v>
      </c>
      <c r="AH144" s="304">
        <f t="shared" si="714"/>
        <v>0</v>
      </c>
      <c r="AI144" s="304">
        <f t="shared" ref="AI144:AJ144" si="830">SUM(AI145:AI148)</f>
        <v>2561.6379999999999</v>
      </c>
      <c r="AJ144" s="304">
        <f t="shared" si="830"/>
        <v>0</v>
      </c>
      <c r="AK144" s="304">
        <f t="shared" si="716"/>
        <v>0</v>
      </c>
      <c r="AL144" s="304">
        <f t="shared" ref="AL144:AM144" si="831">SUM(AL145:AL148)</f>
        <v>1866.5409999999999</v>
      </c>
      <c r="AM144" s="304">
        <f t="shared" si="831"/>
        <v>0</v>
      </c>
      <c r="AN144" s="304">
        <f t="shared" si="718"/>
        <v>0</v>
      </c>
      <c r="AO144" s="304">
        <f t="shared" ref="AO144:AP144" si="832">SUM(AO145:AO148)</f>
        <v>237.09714000000008</v>
      </c>
      <c r="AP144" s="304">
        <f t="shared" si="832"/>
        <v>0</v>
      </c>
      <c r="AQ144" s="304">
        <f t="shared" si="720"/>
        <v>0</v>
      </c>
      <c r="AR144" s="386"/>
    </row>
    <row r="145" spans="1:44" ht="42.75" customHeight="1">
      <c r="A145" s="369"/>
      <c r="B145" s="357"/>
      <c r="C145" s="372"/>
      <c r="D145" s="116" t="s">
        <v>37</v>
      </c>
      <c r="E145" s="305">
        <f t="shared" si="818"/>
        <v>0</v>
      </c>
      <c r="F145" s="305">
        <f t="shared" si="819"/>
        <v>0</v>
      </c>
      <c r="G145" s="305">
        <f t="shared" si="820"/>
        <v>0</v>
      </c>
      <c r="H145" s="305">
        <f>H150+H155+H160</f>
        <v>0</v>
      </c>
      <c r="I145" s="305">
        <f>I150+I155+I160</f>
        <v>0</v>
      </c>
      <c r="J145" s="305">
        <f t="shared" si="821"/>
        <v>0</v>
      </c>
      <c r="K145" s="305">
        <f t="shared" ref="K145:L145" si="833">K150+K155+K160</f>
        <v>0</v>
      </c>
      <c r="L145" s="305">
        <f t="shared" si="833"/>
        <v>0</v>
      </c>
      <c r="M145" s="305">
        <f t="shared" si="700"/>
        <v>0</v>
      </c>
      <c r="N145" s="305">
        <f t="shared" ref="N145:O145" si="834">N150+N155+N160</f>
        <v>0</v>
      </c>
      <c r="O145" s="305">
        <f t="shared" si="834"/>
        <v>0</v>
      </c>
      <c r="P145" s="305">
        <f t="shared" si="702"/>
        <v>0</v>
      </c>
      <c r="Q145" s="305">
        <f t="shared" ref="Q145:R145" si="835">Q150+Q155+Q160</f>
        <v>0</v>
      </c>
      <c r="R145" s="305">
        <f t="shared" si="835"/>
        <v>0</v>
      </c>
      <c r="S145" s="305">
        <f t="shared" si="704"/>
        <v>0</v>
      </c>
      <c r="T145" s="305">
        <f t="shared" ref="T145:U145" si="836">T150+T155+T160</f>
        <v>0</v>
      </c>
      <c r="U145" s="305">
        <f t="shared" si="836"/>
        <v>0</v>
      </c>
      <c r="V145" s="305">
        <f t="shared" si="706"/>
        <v>0</v>
      </c>
      <c r="W145" s="305">
        <f t="shared" ref="W145:X145" si="837">W150+W155+W160</f>
        <v>0</v>
      </c>
      <c r="X145" s="305">
        <f t="shared" si="837"/>
        <v>0</v>
      </c>
      <c r="Y145" s="305">
        <f t="shared" si="708"/>
        <v>0</v>
      </c>
      <c r="Z145" s="305">
        <f t="shared" ref="Z145:AA145" si="838">Z150+Z155+Z160</f>
        <v>0</v>
      </c>
      <c r="AA145" s="305">
        <f t="shared" si="838"/>
        <v>0</v>
      </c>
      <c r="AB145" s="305">
        <f t="shared" si="710"/>
        <v>0</v>
      </c>
      <c r="AC145" s="305">
        <f t="shared" ref="AC145:AD145" si="839">AC150+AC155+AC160</f>
        <v>0</v>
      </c>
      <c r="AD145" s="305">
        <f t="shared" si="839"/>
        <v>0</v>
      </c>
      <c r="AE145" s="305">
        <f t="shared" si="712"/>
        <v>0</v>
      </c>
      <c r="AF145" s="305">
        <f t="shared" ref="AF145:AG145" si="840">AF150+AF155+AF160</f>
        <v>0</v>
      </c>
      <c r="AG145" s="305">
        <f t="shared" si="840"/>
        <v>0</v>
      </c>
      <c r="AH145" s="305">
        <f t="shared" si="714"/>
        <v>0</v>
      </c>
      <c r="AI145" s="305">
        <f t="shared" ref="AI145:AJ145" si="841">AI150+AI155+AI160</f>
        <v>0</v>
      </c>
      <c r="AJ145" s="305">
        <f t="shared" si="841"/>
        <v>0</v>
      </c>
      <c r="AK145" s="305">
        <f t="shared" si="716"/>
        <v>0</v>
      </c>
      <c r="AL145" s="305">
        <f t="shared" ref="AL145:AM145" si="842">AL150+AL155+AL160</f>
        <v>0</v>
      </c>
      <c r="AM145" s="305">
        <f t="shared" si="842"/>
        <v>0</v>
      </c>
      <c r="AN145" s="305">
        <f t="shared" si="718"/>
        <v>0</v>
      </c>
      <c r="AO145" s="305">
        <f t="shared" ref="AO145:AP145" si="843">AO150+AO155+AO160</f>
        <v>0</v>
      </c>
      <c r="AP145" s="305">
        <f t="shared" si="843"/>
        <v>0</v>
      </c>
      <c r="AQ145" s="305">
        <f t="shared" si="720"/>
        <v>0</v>
      </c>
      <c r="AR145" s="387"/>
    </row>
    <row r="146" spans="1:44" ht="51.75" customHeight="1">
      <c r="A146" s="369"/>
      <c r="B146" s="357"/>
      <c r="C146" s="372"/>
      <c r="D146" s="116" t="s">
        <v>2</v>
      </c>
      <c r="E146" s="305">
        <f t="shared" si="818"/>
        <v>0</v>
      </c>
      <c r="F146" s="305">
        <f t="shared" si="819"/>
        <v>0</v>
      </c>
      <c r="G146" s="305">
        <f t="shared" si="820"/>
        <v>0</v>
      </c>
      <c r="H146" s="305">
        <f t="shared" ref="H146:I148" si="844">H151+H156+H161</f>
        <v>0</v>
      </c>
      <c r="I146" s="305">
        <f t="shared" si="844"/>
        <v>0</v>
      </c>
      <c r="J146" s="305">
        <f t="shared" si="821"/>
        <v>0</v>
      </c>
      <c r="K146" s="305">
        <f t="shared" ref="K146:L146" si="845">K151+K156+K161</f>
        <v>0</v>
      </c>
      <c r="L146" s="305">
        <f t="shared" si="845"/>
        <v>0</v>
      </c>
      <c r="M146" s="305">
        <f t="shared" si="700"/>
        <v>0</v>
      </c>
      <c r="N146" s="305">
        <f t="shared" ref="N146:O146" si="846">N151+N156+N161</f>
        <v>0</v>
      </c>
      <c r="O146" s="305">
        <f t="shared" si="846"/>
        <v>0</v>
      </c>
      <c r="P146" s="305">
        <f t="shared" si="702"/>
        <v>0</v>
      </c>
      <c r="Q146" s="305">
        <f t="shared" ref="Q146:R146" si="847">Q151+Q156+Q161</f>
        <v>0</v>
      </c>
      <c r="R146" s="305">
        <f t="shared" si="847"/>
        <v>0</v>
      </c>
      <c r="S146" s="305">
        <f t="shared" si="704"/>
        <v>0</v>
      </c>
      <c r="T146" s="305">
        <f t="shared" ref="T146:U146" si="848">T151+T156+T161</f>
        <v>0</v>
      </c>
      <c r="U146" s="305">
        <f t="shared" si="848"/>
        <v>0</v>
      </c>
      <c r="V146" s="305">
        <f t="shared" si="706"/>
        <v>0</v>
      </c>
      <c r="W146" s="305">
        <f t="shared" ref="W146:X146" si="849">W151+W156+W161</f>
        <v>0</v>
      </c>
      <c r="X146" s="305">
        <f t="shared" si="849"/>
        <v>0</v>
      </c>
      <c r="Y146" s="305">
        <f t="shared" si="708"/>
        <v>0</v>
      </c>
      <c r="Z146" s="305">
        <f t="shared" ref="Z146:AA146" si="850">Z151+Z156+Z161</f>
        <v>0</v>
      </c>
      <c r="AA146" s="305">
        <f t="shared" si="850"/>
        <v>0</v>
      </c>
      <c r="AB146" s="305">
        <f t="shared" si="710"/>
        <v>0</v>
      </c>
      <c r="AC146" s="305">
        <f t="shared" ref="AC146:AD146" si="851">AC151+AC156+AC161</f>
        <v>0</v>
      </c>
      <c r="AD146" s="305">
        <f t="shared" si="851"/>
        <v>0</v>
      </c>
      <c r="AE146" s="305">
        <f t="shared" si="712"/>
        <v>0</v>
      </c>
      <c r="AF146" s="305">
        <f t="shared" ref="AF146:AG146" si="852">AF151+AF156+AF161</f>
        <v>0</v>
      </c>
      <c r="AG146" s="305">
        <f t="shared" si="852"/>
        <v>0</v>
      </c>
      <c r="AH146" s="305">
        <f t="shared" si="714"/>
        <v>0</v>
      </c>
      <c r="AI146" s="305">
        <f t="shared" ref="AI146:AJ146" si="853">AI151+AI156+AI161</f>
        <v>0</v>
      </c>
      <c r="AJ146" s="305">
        <f t="shared" si="853"/>
        <v>0</v>
      </c>
      <c r="AK146" s="305">
        <f t="shared" si="716"/>
        <v>0</v>
      </c>
      <c r="AL146" s="305">
        <f t="shared" ref="AL146:AM146" si="854">AL151+AL156+AL161</f>
        <v>0</v>
      </c>
      <c r="AM146" s="305">
        <f t="shared" si="854"/>
        <v>0</v>
      </c>
      <c r="AN146" s="305">
        <f t="shared" si="718"/>
        <v>0</v>
      </c>
      <c r="AO146" s="305">
        <f t="shared" ref="AO146:AP146" si="855">AO151+AO156+AO161</f>
        <v>0</v>
      </c>
      <c r="AP146" s="305">
        <f t="shared" si="855"/>
        <v>0</v>
      </c>
      <c r="AQ146" s="305">
        <f t="shared" si="720"/>
        <v>0</v>
      </c>
      <c r="AR146" s="387"/>
    </row>
    <row r="147" spans="1:44" ht="21.75" customHeight="1">
      <c r="A147" s="369"/>
      <c r="B147" s="357"/>
      <c r="C147" s="372"/>
      <c r="D147" s="181" t="s">
        <v>43</v>
      </c>
      <c r="E147" s="305">
        <f t="shared" si="818"/>
        <v>5891.8863999999994</v>
      </c>
      <c r="F147" s="305">
        <f t="shared" si="819"/>
        <v>0</v>
      </c>
      <c r="G147" s="305">
        <f t="shared" si="820"/>
        <v>0</v>
      </c>
      <c r="H147" s="305">
        <f t="shared" si="844"/>
        <v>0</v>
      </c>
      <c r="I147" s="305">
        <f t="shared" si="844"/>
        <v>0</v>
      </c>
      <c r="J147" s="305">
        <f t="shared" si="821"/>
        <v>0</v>
      </c>
      <c r="K147" s="305">
        <f t="shared" ref="K147:L147" si="856">K152+K157+K162</f>
        <v>0</v>
      </c>
      <c r="L147" s="305">
        <f t="shared" si="856"/>
        <v>0</v>
      </c>
      <c r="M147" s="305">
        <f t="shared" si="700"/>
        <v>0</v>
      </c>
      <c r="N147" s="305">
        <f t="shared" ref="N147:O147" si="857">N152+N157+N162</f>
        <v>0</v>
      </c>
      <c r="O147" s="305">
        <f t="shared" si="857"/>
        <v>0</v>
      </c>
      <c r="P147" s="305">
        <f t="shared" si="702"/>
        <v>0</v>
      </c>
      <c r="Q147" s="305">
        <f t="shared" ref="Q147:R147" si="858">Q152+Q157+Q162</f>
        <v>1226.6102599999999</v>
      </c>
      <c r="R147" s="305">
        <f t="shared" si="858"/>
        <v>0</v>
      </c>
      <c r="S147" s="305">
        <f t="shared" si="704"/>
        <v>0</v>
      </c>
      <c r="T147" s="305">
        <f t="shared" ref="T147:U147" si="859">T152+T157+T162</f>
        <v>0</v>
      </c>
      <c r="U147" s="305">
        <f t="shared" si="859"/>
        <v>0</v>
      </c>
      <c r="V147" s="305">
        <f t="shared" si="706"/>
        <v>0</v>
      </c>
      <c r="W147" s="305">
        <f t="shared" ref="W147:X147" si="860">W152+W157+W162</f>
        <v>0</v>
      </c>
      <c r="X147" s="305">
        <f t="shared" si="860"/>
        <v>0</v>
      </c>
      <c r="Y147" s="305">
        <f t="shared" si="708"/>
        <v>0</v>
      </c>
      <c r="Z147" s="305">
        <f t="shared" ref="Z147:AA147" si="861">Z152+Z157+Z162</f>
        <v>0</v>
      </c>
      <c r="AA147" s="305">
        <f t="shared" si="861"/>
        <v>0</v>
      </c>
      <c r="AB147" s="305">
        <f t="shared" si="710"/>
        <v>0</v>
      </c>
      <c r="AC147" s="305">
        <f t="shared" ref="AC147:AD147" si="862">AC152+AC157+AC162</f>
        <v>0</v>
      </c>
      <c r="AD147" s="305">
        <f t="shared" si="862"/>
        <v>0</v>
      </c>
      <c r="AE147" s="305">
        <f t="shared" si="712"/>
        <v>0</v>
      </c>
      <c r="AF147" s="305">
        <f t="shared" ref="AF147:AG147" si="863">AF152+AF157+AF162</f>
        <v>0</v>
      </c>
      <c r="AG147" s="305">
        <f t="shared" si="863"/>
        <v>0</v>
      </c>
      <c r="AH147" s="305">
        <f t="shared" si="714"/>
        <v>0</v>
      </c>
      <c r="AI147" s="305">
        <f t="shared" ref="AI147:AJ147" si="864">AI152+AI157+AI162</f>
        <v>2561.6379999999999</v>
      </c>
      <c r="AJ147" s="305">
        <f t="shared" si="864"/>
        <v>0</v>
      </c>
      <c r="AK147" s="305">
        <f t="shared" si="716"/>
        <v>0</v>
      </c>
      <c r="AL147" s="305">
        <f t="shared" ref="AL147:AM147" si="865">AL152+AL157+AL162</f>
        <v>1866.5409999999999</v>
      </c>
      <c r="AM147" s="305">
        <f t="shared" si="865"/>
        <v>0</v>
      </c>
      <c r="AN147" s="305">
        <f t="shared" si="718"/>
        <v>0</v>
      </c>
      <c r="AO147" s="305">
        <f t="shared" ref="AO147:AP147" si="866">AO152+AO157+AO162</f>
        <v>237.09714000000008</v>
      </c>
      <c r="AP147" s="305">
        <f t="shared" si="866"/>
        <v>0</v>
      </c>
      <c r="AQ147" s="305">
        <f t="shared" si="720"/>
        <v>0</v>
      </c>
      <c r="AR147" s="387"/>
    </row>
    <row r="148" spans="1:44" ht="30" customHeight="1">
      <c r="A148" s="369"/>
      <c r="B148" s="357"/>
      <c r="C148" s="372"/>
      <c r="D148" s="178" t="s">
        <v>263</v>
      </c>
      <c r="E148" s="305">
        <f t="shared" si="818"/>
        <v>0</v>
      </c>
      <c r="F148" s="305">
        <f t="shared" si="819"/>
        <v>0</v>
      </c>
      <c r="G148" s="305">
        <f t="shared" si="820"/>
        <v>0</v>
      </c>
      <c r="H148" s="305">
        <f t="shared" si="844"/>
        <v>0</v>
      </c>
      <c r="I148" s="305">
        <f t="shared" si="844"/>
        <v>0</v>
      </c>
      <c r="J148" s="305">
        <f t="shared" si="821"/>
        <v>0</v>
      </c>
      <c r="K148" s="305">
        <f t="shared" ref="K148:L148" si="867">K153+K158+K163</f>
        <v>0</v>
      </c>
      <c r="L148" s="305">
        <f t="shared" si="867"/>
        <v>0</v>
      </c>
      <c r="M148" s="305">
        <f t="shared" si="700"/>
        <v>0</v>
      </c>
      <c r="N148" s="305">
        <f t="shared" ref="N148:O148" si="868">N153+N158+N163</f>
        <v>0</v>
      </c>
      <c r="O148" s="305">
        <f t="shared" si="868"/>
        <v>0</v>
      </c>
      <c r="P148" s="305">
        <f t="shared" si="702"/>
        <v>0</v>
      </c>
      <c r="Q148" s="305">
        <f t="shared" ref="Q148:R148" si="869">Q153+Q158+Q163</f>
        <v>0</v>
      </c>
      <c r="R148" s="305">
        <f t="shared" si="869"/>
        <v>0</v>
      </c>
      <c r="S148" s="305">
        <f t="shared" si="704"/>
        <v>0</v>
      </c>
      <c r="T148" s="305">
        <f t="shared" ref="T148:U148" si="870">T153+T158+T163</f>
        <v>0</v>
      </c>
      <c r="U148" s="305">
        <f t="shared" si="870"/>
        <v>0</v>
      </c>
      <c r="V148" s="305">
        <f t="shared" si="706"/>
        <v>0</v>
      </c>
      <c r="W148" s="305">
        <f t="shared" ref="W148:X148" si="871">W153+W158+W163</f>
        <v>0</v>
      </c>
      <c r="X148" s="305">
        <f t="shared" si="871"/>
        <v>0</v>
      </c>
      <c r="Y148" s="305">
        <f t="shared" si="708"/>
        <v>0</v>
      </c>
      <c r="Z148" s="305">
        <f t="shared" ref="Z148:AA148" si="872">Z153+Z158+Z163</f>
        <v>0</v>
      </c>
      <c r="AA148" s="305">
        <f t="shared" si="872"/>
        <v>0</v>
      </c>
      <c r="AB148" s="305">
        <f t="shared" si="710"/>
        <v>0</v>
      </c>
      <c r="AC148" s="305">
        <f t="shared" ref="AC148:AD148" si="873">AC153+AC158+AC163</f>
        <v>0</v>
      </c>
      <c r="AD148" s="305">
        <f t="shared" si="873"/>
        <v>0</v>
      </c>
      <c r="AE148" s="305">
        <f t="shared" si="712"/>
        <v>0</v>
      </c>
      <c r="AF148" s="305">
        <f t="shared" ref="AF148:AG148" si="874">AF153+AF158+AF163</f>
        <v>0</v>
      </c>
      <c r="AG148" s="305">
        <f t="shared" si="874"/>
        <v>0</v>
      </c>
      <c r="AH148" s="305">
        <f t="shared" si="714"/>
        <v>0</v>
      </c>
      <c r="AI148" s="305">
        <f t="shared" ref="AI148:AJ148" si="875">AI153+AI158+AI163</f>
        <v>0</v>
      </c>
      <c r="AJ148" s="305">
        <f t="shared" si="875"/>
        <v>0</v>
      </c>
      <c r="AK148" s="305">
        <f t="shared" si="716"/>
        <v>0</v>
      </c>
      <c r="AL148" s="305">
        <f t="shared" ref="AL148:AM148" si="876">AL153+AL158+AL163</f>
        <v>0</v>
      </c>
      <c r="AM148" s="305">
        <f t="shared" si="876"/>
        <v>0</v>
      </c>
      <c r="AN148" s="305">
        <f t="shared" si="718"/>
        <v>0</v>
      </c>
      <c r="AO148" s="305">
        <f t="shared" ref="AO148:AP148" si="877">AO153+AO158+AO163</f>
        <v>0</v>
      </c>
      <c r="AP148" s="305">
        <f t="shared" si="877"/>
        <v>0</v>
      </c>
      <c r="AQ148" s="305">
        <f t="shared" si="720"/>
        <v>0</v>
      </c>
      <c r="AR148" s="387"/>
    </row>
    <row r="149" spans="1:44" ht="22.35" customHeight="1">
      <c r="A149" s="356" t="s">
        <v>377</v>
      </c>
      <c r="B149" s="390" t="s">
        <v>427</v>
      </c>
      <c r="C149" s="372" t="s">
        <v>352</v>
      </c>
      <c r="D149" s="188" t="s">
        <v>41</v>
      </c>
      <c r="E149" s="304">
        <f t="shared" si="629"/>
        <v>2561.6379999999999</v>
      </c>
      <c r="F149" s="304">
        <f t="shared" si="629"/>
        <v>0</v>
      </c>
      <c r="G149" s="304">
        <f t="shared" si="652"/>
        <v>0</v>
      </c>
      <c r="H149" s="304">
        <f>SUM(H150:H153)</f>
        <v>0</v>
      </c>
      <c r="I149" s="304">
        <f>SUM(I150:I153)</f>
        <v>0</v>
      </c>
      <c r="J149" s="304">
        <f t="shared" si="653"/>
        <v>0</v>
      </c>
      <c r="K149" s="304">
        <f t="shared" ref="K149:L149" si="878">SUM(K150:K153)</f>
        <v>0</v>
      </c>
      <c r="L149" s="304">
        <f t="shared" si="878"/>
        <v>0</v>
      </c>
      <c r="M149" s="304">
        <f t="shared" si="700"/>
        <v>0</v>
      </c>
      <c r="N149" s="304">
        <f t="shared" ref="N149:O149" si="879">SUM(N150:N153)</f>
        <v>0</v>
      </c>
      <c r="O149" s="304">
        <f t="shared" si="879"/>
        <v>0</v>
      </c>
      <c r="P149" s="304">
        <f t="shared" si="702"/>
        <v>0</v>
      </c>
      <c r="Q149" s="304">
        <f t="shared" ref="Q149:R149" si="880">SUM(Q150:Q153)</f>
        <v>0</v>
      </c>
      <c r="R149" s="304">
        <f t="shared" si="880"/>
        <v>0</v>
      </c>
      <c r="S149" s="304">
        <f t="shared" si="704"/>
        <v>0</v>
      </c>
      <c r="T149" s="304">
        <f t="shared" ref="T149:U149" si="881">SUM(T150:T153)</f>
        <v>0</v>
      </c>
      <c r="U149" s="304">
        <f t="shared" si="881"/>
        <v>0</v>
      </c>
      <c r="V149" s="304">
        <f t="shared" si="706"/>
        <v>0</v>
      </c>
      <c r="W149" s="304">
        <f t="shared" ref="W149:X149" si="882">SUM(W150:W153)</f>
        <v>0</v>
      </c>
      <c r="X149" s="304">
        <f t="shared" si="882"/>
        <v>0</v>
      </c>
      <c r="Y149" s="304">
        <f t="shared" si="708"/>
        <v>0</v>
      </c>
      <c r="Z149" s="304">
        <f t="shared" ref="Z149:AA149" si="883">SUM(Z150:Z153)</f>
        <v>0</v>
      </c>
      <c r="AA149" s="304">
        <f t="shared" si="883"/>
        <v>0</v>
      </c>
      <c r="AB149" s="304">
        <f t="shared" si="710"/>
        <v>0</v>
      </c>
      <c r="AC149" s="304">
        <f t="shared" ref="AC149:AD149" si="884">SUM(AC150:AC153)</f>
        <v>0</v>
      </c>
      <c r="AD149" s="304">
        <f t="shared" si="884"/>
        <v>0</v>
      </c>
      <c r="AE149" s="304">
        <f t="shared" si="712"/>
        <v>0</v>
      </c>
      <c r="AF149" s="304">
        <f t="shared" ref="AF149:AG149" si="885">SUM(AF150:AF153)</f>
        <v>0</v>
      </c>
      <c r="AG149" s="304">
        <f t="shared" si="885"/>
        <v>0</v>
      </c>
      <c r="AH149" s="304">
        <f t="shared" si="714"/>
        <v>0</v>
      </c>
      <c r="AI149" s="304">
        <f t="shared" ref="AI149:AJ149" si="886">SUM(AI150:AI153)</f>
        <v>2561.6379999999999</v>
      </c>
      <c r="AJ149" s="304">
        <f t="shared" si="886"/>
        <v>0</v>
      </c>
      <c r="AK149" s="304">
        <f t="shared" si="716"/>
        <v>0</v>
      </c>
      <c r="AL149" s="304">
        <f t="shared" ref="AL149:AM149" si="887">SUM(AL150:AL153)</f>
        <v>0</v>
      </c>
      <c r="AM149" s="304">
        <f t="shared" si="887"/>
        <v>0</v>
      </c>
      <c r="AN149" s="304">
        <f t="shared" si="718"/>
        <v>0</v>
      </c>
      <c r="AO149" s="304">
        <f t="shared" ref="AO149:AP149" si="888">SUM(AO150:AO153)</f>
        <v>0</v>
      </c>
      <c r="AP149" s="304">
        <f t="shared" si="888"/>
        <v>0</v>
      </c>
      <c r="AQ149" s="304">
        <f t="shared" si="720"/>
        <v>0</v>
      </c>
      <c r="AR149" s="386"/>
    </row>
    <row r="150" spans="1:44" ht="42.75" customHeight="1">
      <c r="A150" s="356"/>
      <c r="B150" s="383"/>
      <c r="C150" s="372"/>
      <c r="D150" s="116" t="s">
        <v>37</v>
      </c>
      <c r="E150" s="305">
        <f t="shared" si="629"/>
        <v>0</v>
      </c>
      <c r="F150" s="305">
        <f t="shared" si="629"/>
        <v>0</v>
      </c>
      <c r="G150" s="305">
        <f t="shared" si="652"/>
        <v>0</v>
      </c>
      <c r="H150" s="305"/>
      <c r="I150" s="305"/>
      <c r="J150" s="305">
        <f t="shared" si="653"/>
        <v>0</v>
      </c>
      <c r="K150" s="305"/>
      <c r="L150" s="305"/>
      <c r="M150" s="305">
        <f t="shared" si="700"/>
        <v>0</v>
      </c>
      <c r="N150" s="305"/>
      <c r="O150" s="305"/>
      <c r="P150" s="305">
        <f t="shared" si="702"/>
        <v>0</v>
      </c>
      <c r="Q150" s="305"/>
      <c r="R150" s="305"/>
      <c r="S150" s="305">
        <f t="shared" si="704"/>
        <v>0</v>
      </c>
      <c r="T150" s="305"/>
      <c r="U150" s="305"/>
      <c r="V150" s="305">
        <f t="shared" si="706"/>
        <v>0</v>
      </c>
      <c r="W150" s="305"/>
      <c r="X150" s="305"/>
      <c r="Y150" s="305">
        <f t="shared" si="708"/>
        <v>0</v>
      </c>
      <c r="Z150" s="305"/>
      <c r="AA150" s="305"/>
      <c r="AB150" s="305">
        <f t="shared" si="710"/>
        <v>0</v>
      </c>
      <c r="AC150" s="305"/>
      <c r="AD150" s="305"/>
      <c r="AE150" s="305">
        <f t="shared" si="712"/>
        <v>0</v>
      </c>
      <c r="AF150" s="305"/>
      <c r="AG150" s="305"/>
      <c r="AH150" s="305">
        <f t="shared" si="714"/>
        <v>0</v>
      </c>
      <c r="AI150" s="305"/>
      <c r="AJ150" s="305"/>
      <c r="AK150" s="305">
        <f t="shared" si="716"/>
        <v>0</v>
      </c>
      <c r="AL150" s="305"/>
      <c r="AM150" s="305"/>
      <c r="AN150" s="305">
        <f t="shared" si="718"/>
        <v>0</v>
      </c>
      <c r="AO150" s="305"/>
      <c r="AP150" s="305"/>
      <c r="AQ150" s="305">
        <f t="shared" si="720"/>
        <v>0</v>
      </c>
      <c r="AR150" s="387"/>
    </row>
    <row r="151" spans="1:44" ht="51.75" customHeight="1">
      <c r="A151" s="356"/>
      <c r="B151" s="383"/>
      <c r="C151" s="372"/>
      <c r="D151" s="116" t="s">
        <v>2</v>
      </c>
      <c r="E151" s="305">
        <f t="shared" si="629"/>
        <v>0</v>
      </c>
      <c r="F151" s="305">
        <f t="shared" si="629"/>
        <v>0</v>
      </c>
      <c r="G151" s="305">
        <f t="shared" si="652"/>
        <v>0</v>
      </c>
      <c r="H151" s="305"/>
      <c r="I151" s="305"/>
      <c r="J151" s="305">
        <f t="shared" si="653"/>
        <v>0</v>
      </c>
      <c r="K151" s="305"/>
      <c r="L151" s="305"/>
      <c r="M151" s="305">
        <f t="shared" si="700"/>
        <v>0</v>
      </c>
      <c r="N151" s="305"/>
      <c r="O151" s="305"/>
      <c r="P151" s="305">
        <f t="shared" si="702"/>
        <v>0</v>
      </c>
      <c r="Q151" s="305"/>
      <c r="R151" s="305"/>
      <c r="S151" s="305">
        <f t="shared" si="704"/>
        <v>0</v>
      </c>
      <c r="T151" s="305"/>
      <c r="U151" s="305"/>
      <c r="V151" s="305">
        <f t="shared" si="706"/>
        <v>0</v>
      </c>
      <c r="W151" s="305"/>
      <c r="X151" s="305"/>
      <c r="Y151" s="305">
        <f t="shared" si="708"/>
        <v>0</v>
      </c>
      <c r="Z151" s="305"/>
      <c r="AA151" s="305"/>
      <c r="AB151" s="305">
        <f t="shared" si="710"/>
        <v>0</v>
      </c>
      <c r="AC151" s="305"/>
      <c r="AD151" s="305"/>
      <c r="AE151" s="305">
        <f t="shared" si="712"/>
        <v>0</v>
      </c>
      <c r="AF151" s="305"/>
      <c r="AG151" s="305"/>
      <c r="AH151" s="305">
        <f t="shared" si="714"/>
        <v>0</v>
      </c>
      <c r="AI151" s="305"/>
      <c r="AJ151" s="305"/>
      <c r="AK151" s="305">
        <f t="shared" si="716"/>
        <v>0</v>
      </c>
      <c r="AL151" s="305"/>
      <c r="AM151" s="305"/>
      <c r="AN151" s="305">
        <f t="shared" si="718"/>
        <v>0</v>
      </c>
      <c r="AO151" s="305"/>
      <c r="AP151" s="305"/>
      <c r="AQ151" s="305">
        <f t="shared" si="720"/>
        <v>0</v>
      </c>
      <c r="AR151" s="387"/>
    </row>
    <row r="152" spans="1:44" ht="21.75" customHeight="1">
      <c r="A152" s="356"/>
      <c r="B152" s="383"/>
      <c r="C152" s="372"/>
      <c r="D152" s="181" t="s">
        <v>43</v>
      </c>
      <c r="E152" s="305">
        <f t="shared" si="629"/>
        <v>2561.6379999999999</v>
      </c>
      <c r="F152" s="305">
        <f t="shared" si="629"/>
        <v>0</v>
      </c>
      <c r="G152" s="305">
        <f t="shared" si="652"/>
        <v>0</v>
      </c>
      <c r="H152" s="305"/>
      <c r="I152" s="305"/>
      <c r="J152" s="305">
        <f t="shared" si="653"/>
        <v>0</v>
      </c>
      <c r="K152" s="305"/>
      <c r="L152" s="305"/>
      <c r="M152" s="305">
        <f t="shared" si="700"/>
        <v>0</v>
      </c>
      <c r="N152" s="305"/>
      <c r="O152" s="305"/>
      <c r="P152" s="305">
        <f t="shared" si="702"/>
        <v>0</v>
      </c>
      <c r="Q152" s="305"/>
      <c r="R152" s="305"/>
      <c r="S152" s="305">
        <f t="shared" si="704"/>
        <v>0</v>
      </c>
      <c r="T152" s="305"/>
      <c r="U152" s="305"/>
      <c r="V152" s="305">
        <f t="shared" si="706"/>
        <v>0</v>
      </c>
      <c r="W152" s="305"/>
      <c r="X152" s="305"/>
      <c r="Y152" s="305">
        <f t="shared" si="708"/>
        <v>0</v>
      </c>
      <c r="Z152" s="305"/>
      <c r="AA152" s="305"/>
      <c r="AB152" s="305">
        <f t="shared" si="710"/>
        <v>0</v>
      </c>
      <c r="AC152" s="305"/>
      <c r="AD152" s="305"/>
      <c r="AE152" s="305">
        <f t="shared" si="712"/>
        <v>0</v>
      </c>
      <c r="AF152" s="305"/>
      <c r="AG152" s="305"/>
      <c r="AH152" s="305">
        <f t="shared" si="714"/>
        <v>0</v>
      </c>
      <c r="AI152" s="305">
        <v>2561.6379999999999</v>
      </c>
      <c r="AJ152" s="305"/>
      <c r="AK152" s="305">
        <f t="shared" si="716"/>
        <v>0</v>
      </c>
      <c r="AL152" s="305"/>
      <c r="AM152" s="305"/>
      <c r="AN152" s="305">
        <f t="shared" si="718"/>
        <v>0</v>
      </c>
      <c r="AO152" s="305"/>
      <c r="AP152" s="305"/>
      <c r="AQ152" s="305">
        <f t="shared" si="720"/>
        <v>0</v>
      </c>
      <c r="AR152" s="387"/>
    </row>
    <row r="153" spans="1:44" ht="30" customHeight="1">
      <c r="A153" s="356"/>
      <c r="B153" s="383"/>
      <c r="C153" s="372"/>
      <c r="D153" s="178" t="s">
        <v>263</v>
      </c>
      <c r="E153" s="305">
        <f t="shared" si="629"/>
        <v>0</v>
      </c>
      <c r="F153" s="305">
        <f t="shared" si="629"/>
        <v>0</v>
      </c>
      <c r="G153" s="305">
        <f t="shared" si="652"/>
        <v>0</v>
      </c>
      <c r="H153" s="305"/>
      <c r="I153" s="305"/>
      <c r="J153" s="305">
        <f t="shared" si="653"/>
        <v>0</v>
      </c>
      <c r="K153" s="305"/>
      <c r="L153" s="305"/>
      <c r="M153" s="305">
        <f t="shared" si="700"/>
        <v>0</v>
      </c>
      <c r="N153" s="305"/>
      <c r="O153" s="305"/>
      <c r="P153" s="305">
        <f t="shared" si="702"/>
        <v>0</v>
      </c>
      <c r="Q153" s="305"/>
      <c r="R153" s="305"/>
      <c r="S153" s="305">
        <f t="shared" si="704"/>
        <v>0</v>
      </c>
      <c r="T153" s="305"/>
      <c r="U153" s="305"/>
      <c r="V153" s="305">
        <f t="shared" si="706"/>
        <v>0</v>
      </c>
      <c r="W153" s="305"/>
      <c r="X153" s="305"/>
      <c r="Y153" s="305">
        <f t="shared" si="708"/>
        <v>0</v>
      </c>
      <c r="Z153" s="305"/>
      <c r="AA153" s="305"/>
      <c r="AB153" s="305">
        <f t="shared" si="710"/>
        <v>0</v>
      </c>
      <c r="AC153" s="305"/>
      <c r="AD153" s="305"/>
      <c r="AE153" s="305">
        <f t="shared" si="712"/>
        <v>0</v>
      </c>
      <c r="AF153" s="305"/>
      <c r="AG153" s="305"/>
      <c r="AH153" s="305">
        <f t="shared" si="714"/>
        <v>0</v>
      </c>
      <c r="AI153" s="305"/>
      <c r="AJ153" s="305"/>
      <c r="AK153" s="305">
        <f t="shared" si="716"/>
        <v>0</v>
      </c>
      <c r="AL153" s="305"/>
      <c r="AM153" s="305"/>
      <c r="AN153" s="305">
        <f t="shared" si="718"/>
        <v>0</v>
      </c>
      <c r="AO153" s="305"/>
      <c r="AP153" s="305"/>
      <c r="AQ153" s="305">
        <f t="shared" si="720"/>
        <v>0</v>
      </c>
      <c r="AR153" s="387"/>
    </row>
    <row r="154" spans="1:44" ht="22.35" customHeight="1">
      <c r="A154" s="356" t="s">
        <v>378</v>
      </c>
      <c r="B154" s="390" t="s">
        <v>428</v>
      </c>
      <c r="C154" s="372" t="s">
        <v>352</v>
      </c>
      <c r="D154" s="188" t="s">
        <v>41</v>
      </c>
      <c r="E154" s="304">
        <f t="shared" ref="E154:E158" si="889">H154+K154+N154+Q154+T154+W154+Z154+AC154+AF154+AI154+AL154+AO154</f>
        <v>1866.5409999999999</v>
      </c>
      <c r="F154" s="304">
        <f t="shared" ref="F154:F158" si="890">I154+L154+O154+R154+U154+X154+AA154+AD154+AG154+AJ154+AM154+AP154</f>
        <v>0</v>
      </c>
      <c r="G154" s="304">
        <f t="shared" ref="G154:G158" si="891">IF(F154,F154/E154*100,0)</f>
        <v>0</v>
      </c>
      <c r="H154" s="304">
        <f>SUM(H155:H158)</f>
        <v>0</v>
      </c>
      <c r="I154" s="304">
        <f>SUM(I155:I158)</f>
        <v>0</v>
      </c>
      <c r="J154" s="304">
        <f t="shared" ref="J154:J158" si="892">IF(I154,I154/H154*100,0)</f>
        <v>0</v>
      </c>
      <c r="K154" s="304">
        <f t="shared" ref="K154:L154" si="893">SUM(K155:K158)</f>
        <v>0</v>
      </c>
      <c r="L154" s="304">
        <f t="shared" si="893"/>
        <v>0</v>
      </c>
      <c r="M154" s="304">
        <f t="shared" ref="M154:M158" si="894">IF(L154,L154/K154*100,0)</f>
        <v>0</v>
      </c>
      <c r="N154" s="304">
        <f t="shared" ref="N154:O154" si="895">SUM(N155:N158)</f>
        <v>0</v>
      </c>
      <c r="O154" s="304">
        <f t="shared" si="895"/>
        <v>0</v>
      </c>
      <c r="P154" s="304">
        <f t="shared" ref="P154:P158" si="896">IF(O154,O154/N154*100,0)</f>
        <v>0</v>
      </c>
      <c r="Q154" s="304">
        <f t="shared" ref="Q154:R154" si="897">SUM(Q155:Q158)</f>
        <v>0</v>
      </c>
      <c r="R154" s="304">
        <f t="shared" si="897"/>
        <v>0</v>
      </c>
      <c r="S154" s="304">
        <f t="shared" ref="S154:S158" si="898">IF(R154,R154/Q154*100,0)</f>
        <v>0</v>
      </c>
      <c r="T154" s="304">
        <f t="shared" ref="T154:U154" si="899">SUM(T155:T158)</f>
        <v>0</v>
      </c>
      <c r="U154" s="304">
        <f t="shared" si="899"/>
        <v>0</v>
      </c>
      <c r="V154" s="304">
        <f t="shared" ref="V154:V158" si="900">IF(U154,U154/T154*100,0)</f>
        <v>0</v>
      </c>
      <c r="W154" s="304">
        <f t="shared" ref="W154:X154" si="901">SUM(W155:W158)</f>
        <v>0</v>
      </c>
      <c r="X154" s="304">
        <f t="shared" si="901"/>
        <v>0</v>
      </c>
      <c r="Y154" s="304">
        <f t="shared" ref="Y154:Y158" si="902">IF(X154,X154/W154*100,0)</f>
        <v>0</v>
      </c>
      <c r="Z154" s="304">
        <f t="shared" ref="Z154:AA154" si="903">SUM(Z155:Z158)</f>
        <v>0</v>
      </c>
      <c r="AA154" s="304">
        <f t="shared" si="903"/>
        <v>0</v>
      </c>
      <c r="AB154" s="304">
        <f t="shared" ref="AB154:AB158" si="904">IF(AA154,AA154/Z154*100,0)</f>
        <v>0</v>
      </c>
      <c r="AC154" s="304">
        <f t="shared" ref="AC154:AD154" si="905">SUM(AC155:AC158)</f>
        <v>0</v>
      </c>
      <c r="AD154" s="304">
        <f t="shared" si="905"/>
        <v>0</v>
      </c>
      <c r="AE154" s="304">
        <f t="shared" ref="AE154:AE158" si="906">IF(AD154,AD154/AC154*100,0)</f>
        <v>0</v>
      </c>
      <c r="AF154" s="304">
        <f t="shared" ref="AF154:AG154" si="907">SUM(AF155:AF158)</f>
        <v>0</v>
      </c>
      <c r="AG154" s="304">
        <f t="shared" si="907"/>
        <v>0</v>
      </c>
      <c r="AH154" s="304">
        <f t="shared" ref="AH154:AH158" si="908">IF(AG154,AG154/AF154*100,0)</f>
        <v>0</v>
      </c>
      <c r="AI154" s="304">
        <f t="shared" ref="AI154:AJ154" si="909">SUM(AI155:AI158)</f>
        <v>0</v>
      </c>
      <c r="AJ154" s="304">
        <f t="shared" si="909"/>
        <v>0</v>
      </c>
      <c r="AK154" s="304">
        <f t="shared" ref="AK154:AK158" si="910">IF(AJ154,AJ154/AI154*100,0)</f>
        <v>0</v>
      </c>
      <c r="AL154" s="304">
        <f t="shared" ref="AL154:AM154" si="911">SUM(AL155:AL158)</f>
        <v>1866.5409999999999</v>
      </c>
      <c r="AM154" s="304">
        <f t="shared" si="911"/>
        <v>0</v>
      </c>
      <c r="AN154" s="304">
        <f t="shared" ref="AN154:AN158" si="912">IF(AM154,AM154/AL154*100,0)</f>
        <v>0</v>
      </c>
      <c r="AO154" s="304">
        <f t="shared" ref="AO154:AP154" si="913">SUM(AO155:AO158)</f>
        <v>0</v>
      </c>
      <c r="AP154" s="304">
        <f t="shared" si="913"/>
        <v>0</v>
      </c>
      <c r="AQ154" s="304">
        <f t="shared" ref="AQ154:AQ158" si="914">IF(AP154,AP154/AO154*100,0)</f>
        <v>0</v>
      </c>
      <c r="AR154" s="386"/>
    </row>
    <row r="155" spans="1:44" ht="42.75" customHeight="1">
      <c r="A155" s="356"/>
      <c r="B155" s="383"/>
      <c r="C155" s="372"/>
      <c r="D155" s="116" t="s">
        <v>37</v>
      </c>
      <c r="E155" s="305">
        <f t="shared" si="889"/>
        <v>0</v>
      </c>
      <c r="F155" s="305">
        <f t="shared" si="890"/>
        <v>0</v>
      </c>
      <c r="G155" s="305">
        <f t="shared" si="891"/>
        <v>0</v>
      </c>
      <c r="H155" s="305"/>
      <c r="I155" s="305"/>
      <c r="J155" s="305">
        <f t="shared" si="892"/>
        <v>0</v>
      </c>
      <c r="K155" s="305"/>
      <c r="L155" s="305"/>
      <c r="M155" s="305">
        <f t="shared" si="894"/>
        <v>0</v>
      </c>
      <c r="N155" s="305"/>
      <c r="O155" s="305"/>
      <c r="P155" s="305">
        <f t="shared" si="896"/>
        <v>0</v>
      </c>
      <c r="Q155" s="305"/>
      <c r="R155" s="305"/>
      <c r="S155" s="305">
        <f t="shared" si="898"/>
        <v>0</v>
      </c>
      <c r="T155" s="305"/>
      <c r="U155" s="305"/>
      <c r="V155" s="305">
        <f t="shared" si="900"/>
        <v>0</v>
      </c>
      <c r="W155" s="305"/>
      <c r="X155" s="305"/>
      <c r="Y155" s="305">
        <f t="shared" si="902"/>
        <v>0</v>
      </c>
      <c r="Z155" s="305"/>
      <c r="AA155" s="305"/>
      <c r="AB155" s="305">
        <f t="shared" si="904"/>
        <v>0</v>
      </c>
      <c r="AC155" s="305"/>
      <c r="AD155" s="305"/>
      <c r="AE155" s="305">
        <f t="shared" si="906"/>
        <v>0</v>
      </c>
      <c r="AF155" s="305"/>
      <c r="AG155" s="305"/>
      <c r="AH155" s="305">
        <f t="shared" si="908"/>
        <v>0</v>
      </c>
      <c r="AI155" s="305"/>
      <c r="AJ155" s="305"/>
      <c r="AK155" s="305">
        <f t="shared" si="910"/>
        <v>0</v>
      </c>
      <c r="AL155" s="305"/>
      <c r="AM155" s="305"/>
      <c r="AN155" s="305">
        <f t="shared" si="912"/>
        <v>0</v>
      </c>
      <c r="AO155" s="305"/>
      <c r="AP155" s="305"/>
      <c r="AQ155" s="305">
        <f t="shared" si="914"/>
        <v>0</v>
      </c>
      <c r="AR155" s="387"/>
    </row>
    <row r="156" spans="1:44" ht="51.75" customHeight="1">
      <c r="A156" s="356"/>
      <c r="B156" s="383"/>
      <c r="C156" s="372"/>
      <c r="D156" s="116" t="s">
        <v>2</v>
      </c>
      <c r="E156" s="305">
        <f t="shared" si="889"/>
        <v>0</v>
      </c>
      <c r="F156" s="305">
        <f t="shared" si="890"/>
        <v>0</v>
      </c>
      <c r="G156" s="305">
        <f t="shared" si="891"/>
        <v>0</v>
      </c>
      <c r="H156" s="305"/>
      <c r="I156" s="305"/>
      <c r="J156" s="305">
        <f t="shared" si="892"/>
        <v>0</v>
      </c>
      <c r="K156" s="305"/>
      <c r="L156" s="305"/>
      <c r="M156" s="305">
        <f t="shared" si="894"/>
        <v>0</v>
      </c>
      <c r="N156" s="305"/>
      <c r="O156" s="305"/>
      <c r="P156" s="305">
        <f t="shared" si="896"/>
        <v>0</v>
      </c>
      <c r="Q156" s="305"/>
      <c r="R156" s="305"/>
      <c r="S156" s="305">
        <f t="shared" si="898"/>
        <v>0</v>
      </c>
      <c r="T156" s="305"/>
      <c r="U156" s="305"/>
      <c r="V156" s="305">
        <f t="shared" si="900"/>
        <v>0</v>
      </c>
      <c r="W156" s="305"/>
      <c r="X156" s="305"/>
      <c r="Y156" s="305">
        <f t="shared" si="902"/>
        <v>0</v>
      </c>
      <c r="Z156" s="305"/>
      <c r="AA156" s="305"/>
      <c r="AB156" s="305">
        <f t="shared" si="904"/>
        <v>0</v>
      </c>
      <c r="AC156" s="305"/>
      <c r="AD156" s="305"/>
      <c r="AE156" s="305">
        <f t="shared" si="906"/>
        <v>0</v>
      </c>
      <c r="AF156" s="305"/>
      <c r="AG156" s="305"/>
      <c r="AH156" s="305">
        <f t="shared" si="908"/>
        <v>0</v>
      </c>
      <c r="AI156" s="305"/>
      <c r="AJ156" s="305"/>
      <c r="AK156" s="305">
        <f t="shared" si="910"/>
        <v>0</v>
      </c>
      <c r="AL156" s="305"/>
      <c r="AM156" s="305"/>
      <c r="AN156" s="305">
        <f t="shared" si="912"/>
        <v>0</v>
      </c>
      <c r="AO156" s="305"/>
      <c r="AP156" s="305"/>
      <c r="AQ156" s="305">
        <f t="shared" si="914"/>
        <v>0</v>
      </c>
      <c r="AR156" s="387"/>
    </row>
    <row r="157" spans="1:44" ht="21.75" customHeight="1">
      <c r="A157" s="356"/>
      <c r="B157" s="383"/>
      <c r="C157" s="372"/>
      <c r="D157" s="181" t="s">
        <v>43</v>
      </c>
      <c r="E157" s="305">
        <f t="shared" si="889"/>
        <v>1866.5409999999999</v>
      </c>
      <c r="F157" s="305">
        <f t="shared" si="890"/>
        <v>0</v>
      </c>
      <c r="G157" s="305">
        <f t="shared" si="891"/>
        <v>0</v>
      </c>
      <c r="H157" s="305"/>
      <c r="I157" s="305"/>
      <c r="J157" s="305">
        <f t="shared" si="892"/>
        <v>0</v>
      </c>
      <c r="K157" s="305"/>
      <c r="L157" s="305"/>
      <c r="M157" s="305">
        <f t="shared" si="894"/>
        <v>0</v>
      </c>
      <c r="N157" s="305"/>
      <c r="O157" s="305"/>
      <c r="P157" s="305">
        <f t="shared" si="896"/>
        <v>0</v>
      </c>
      <c r="Q157" s="305"/>
      <c r="R157" s="305"/>
      <c r="S157" s="305">
        <f t="shared" si="898"/>
        <v>0</v>
      </c>
      <c r="T157" s="305"/>
      <c r="U157" s="305"/>
      <c r="V157" s="305">
        <f t="shared" si="900"/>
        <v>0</v>
      </c>
      <c r="W157" s="305"/>
      <c r="X157" s="305"/>
      <c r="Y157" s="305">
        <f t="shared" si="902"/>
        <v>0</v>
      </c>
      <c r="Z157" s="305"/>
      <c r="AA157" s="305"/>
      <c r="AB157" s="305">
        <f t="shared" si="904"/>
        <v>0</v>
      </c>
      <c r="AC157" s="305"/>
      <c r="AD157" s="305"/>
      <c r="AE157" s="305">
        <f t="shared" si="906"/>
        <v>0</v>
      </c>
      <c r="AF157" s="305"/>
      <c r="AG157" s="305"/>
      <c r="AH157" s="305">
        <f t="shared" si="908"/>
        <v>0</v>
      </c>
      <c r="AI157" s="305"/>
      <c r="AJ157" s="305"/>
      <c r="AK157" s="305">
        <f t="shared" si="910"/>
        <v>0</v>
      </c>
      <c r="AL157" s="305">
        <f>1866.541</f>
        <v>1866.5409999999999</v>
      </c>
      <c r="AM157" s="305"/>
      <c r="AN157" s="305">
        <f t="shared" si="912"/>
        <v>0</v>
      </c>
      <c r="AO157" s="305"/>
      <c r="AP157" s="305"/>
      <c r="AQ157" s="305">
        <f t="shared" si="914"/>
        <v>0</v>
      </c>
      <c r="AR157" s="387"/>
    </row>
    <row r="158" spans="1:44" ht="30" customHeight="1">
      <c r="A158" s="356"/>
      <c r="B158" s="383"/>
      <c r="C158" s="372"/>
      <c r="D158" s="178" t="s">
        <v>263</v>
      </c>
      <c r="E158" s="305">
        <f t="shared" si="889"/>
        <v>0</v>
      </c>
      <c r="F158" s="305">
        <f t="shared" si="890"/>
        <v>0</v>
      </c>
      <c r="G158" s="305">
        <f t="shared" si="891"/>
        <v>0</v>
      </c>
      <c r="H158" s="305"/>
      <c r="I158" s="305"/>
      <c r="J158" s="305">
        <f t="shared" si="892"/>
        <v>0</v>
      </c>
      <c r="K158" s="305"/>
      <c r="L158" s="305"/>
      <c r="M158" s="305">
        <f t="shared" si="894"/>
        <v>0</v>
      </c>
      <c r="N158" s="305"/>
      <c r="O158" s="305"/>
      <c r="P158" s="305">
        <f t="shared" si="896"/>
        <v>0</v>
      </c>
      <c r="Q158" s="305"/>
      <c r="R158" s="305"/>
      <c r="S158" s="305">
        <f t="shared" si="898"/>
        <v>0</v>
      </c>
      <c r="T158" s="305"/>
      <c r="U158" s="305"/>
      <c r="V158" s="305">
        <f t="shared" si="900"/>
        <v>0</v>
      </c>
      <c r="W158" s="305"/>
      <c r="X158" s="305"/>
      <c r="Y158" s="305">
        <f t="shared" si="902"/>
        <v>0</v>
      </c>
      <c r="Z158" s="305"/>
      <c r="AA158" s="305"/>
      <c r="AB158" s="305">
        <f t="shared" si="904"/>
        <v>0</v>
      </c>
      <c r="AC158" s="305"/>
      <c r="AD158" s="305"/>
      <c r="AE158" s="305">
        <f t="shared" si="906"/>
        <v>0</v>
      </c>
      <c r="AF158" s="305"/>
      <c r="AG158" s="305"/>
      <c r="AH158" s="305">
        <f t="shared" si="908"/>
        <v>0</v>
      </c>
      <c r="AI158" s="305"/>
      <c r="AJ158" s="305"/>
      <c r="AK158" s="305">
        <f t="shared" si="910"/>
        <v>0</v>
      </c>
      <c r="AL158" s="305"/>
      <c r="AM158" s="305"/>
      <c r="AN158" s="305">
        <f t="shared" si="912"/>
        <v>0</v>
      </c>
      <c r="AO158" s="305"/>
      <c r="AP158" s="305"/>
      <c r="AQ158" s="305">
        <f t="shared" si="914"/>
        <v>0</v>
      </c>
      <c r="AR158" s="387"/>
    </row>
    <row r="159" spans="1:44" ht="22.35" customHeight="1">
      <c r="A159" s="356" t="s">
        <v>379</v>
      </c>
      <c r="B159" s="390" t="s">
        <v>429</v>
      </c>
      <c r="C159" s="372" t="s">
        <v>352</v>
      </c>
      <c r="D159" s="188" t="s">
        <v>41</v>
      </c>
      <c r="E159" s="304">
        <f t="shared" si="629"/>
        <v>1463.7074</v>
      </c>
      <c r="F159" s="304">
        <f t="shared" si="629"/>
        <v>0</v>
      </c>
      <c r="G159" s="304">
        <f t="shared" si="652"/>
        <v>0</v>
      </c>
      <c r="H159" s="304">
        <f>SUM(H160:H163)</f>
        <v>0</v>
      </c>
      <c r="I159" s="304">
        <f>SUM(I160:I163)</f>
        <v>0</v>
      </c>
      <c r="J159" s="304">
        <f t="shared" si="653"/>
        <v>0</v>
      </c>
      <c r="K159" s="304">
        <f t="shared" ref="K159:L159" si="915">SUM(K160:K163)</f>
        <v>0</v>
      </c>
      <c r="L159" s="304">
        <f t="shared" si="915"/>
        <v>0</v>
      </c>
      <c r="M159" s="304">
        <f t="shared" si="700"/>
        <v>0</v>
      </c>
      <c r="N159" s="304">
        <f t="shared" ref="N159:O159" si="916">SUM(N160:N163)</f>
        <v>0</v>
      </c>
      <c r="O159" s="304">
        <f t="shared" si="916"/>
        <v>0</v>
      </c>
      <c r="P159" s="304">
        <f t="shared" si="702"/>
        <v>0</v>
      </c>
      <c r="Q159" s="304">
        <f t="shared" ref="Q159:R159" si="917">SUM(Q160:Q163)</f>
        <v>1226.6102599999999</v>
      </c>
      <c r="R159" s="304">
        <f t="shared" si="917"/>
        <v>0</v>
      </c>
      <c r="S159" s="304">
        <f t="shared" si="704"/>
        <v>0</v>
      </c>
      <c r="T159" s="304">
        <f t="shared" ref="T159:U159" si="918">SUM(T160:T163)</f>
        <v>0</v>
      </c>
      <c r="U159" s="304">
        <f t="shared" si="918"/>
        <v>0</v>
      </c>
      <c r="V159" s="304">
        <f t="shared" si="706"/>
        <v>0</v>
      </c>
      <c r="W159" s="304">
        <f t="shared" ref="W159:X159" si="919">SUM(W160:W163)</f>
        <v>0</v>
      </c>
      <c r="X159" s="304">
        <f t="shared" si="919"/>
        <v>0</v>
      </c>
      <c r="Y159" s="304">
        <f t="shared" si="708"/>
        <v>0</v>
      </c>
      <c r="Z159" s="304">
        <f t="shared" ref="Z159:AA159" si="920">SUM(Z160:Z163)</f>
        <v>0</v>
      </c>
      <c r="AA159" s="304">
        <f t="shared" si="920"/>
        <v>0</v>
      </c>
      <c r="AB159" s="304">
        <f t="shared" si="710"/>
        <v>0</v>
      </c>
      <c r="AC159" s="304">
        <f t="shared" ref="AC159:AD159" si="921">SUM(AC160:AC163)</f>
        <v>0</v>
      </c>
      <c r="AD159" s="304">
        <f t="shared" si="921"/>
        <v>0</v>
      </c>
      <c r="AE159" s="304">
        <f t="shared" si="712"/>
        <v>0</v>
      </c>
      <c r="AF159" s="304">
        <f t="shared" ref="AF159:AG159" si="922">SUM(AF160:AF163)</f>
        <v>0</v>
      </c>
      <c r="AG159" s="304">
        <f t="shared" si="922"/>
        <v>0</v>
      </c>
      <c r="AH159" s="304">
        <f t="shared" si="714"/>
        <v>0</v>
      </c>
      <c r="AI159" s="304">
        <f t="shared" ref="AI159:AJ159" si="923">SUM(AI160:AI163)</f>
        <v>0</v>
      </c>
      <c r="AJ159" s="304">
        <f t="shared" si="923"/>
        <v>0</v>
      </c>
      <c r="AK159" s="304">
        <f t="shared" si="716"/>
        <v>0</v>
      </c>
      <c r="AL159" s="304">
        <f t="shared" ref="AL159:AM159" si="924">SUM(AL160:AL163)</f>
        <v>0</v>
      </c>
      <c r="AM159" s="304">
        <f t="shared" si="924"/>
        <v>0</v>
      </c>
      <c r="AN159" s="304">
        <f t="shared" si="718"/>
        <v>0</v>
      </c>
      <c r="AO159" s="304">
        <f t="shared" ref="AO159:AP159" si="925">SUM(AO160:AO163)</f>
        <v>237.09714000000008</v>
      </c>
      <c r="AP159" s="304">
        <f t="shared" si="925"/>
        <v>0</v>
      </c>
      <c r="AQ159" s="304">
        <f t="shared" si="720"/>
        <v>0</v>
      </c>
      <c r="AR159" s="386"/>
    </row>
    <row r="160" spans="1:44" ht="42.75" customHeight="1">
      <c r="A160" s="356"/>
      <c r="B160" s="383"/>
      <c r="C160" s="372"/>
      <c r="D160" s="116" t="s">
        <v>37</v>
      </c>
      <c r="E160" s="305">
        <f t="shared" si="629"/>
        <v>0</v>
      </c>
      <c r="F160" s="305">
        <f t="shared" si="629"/>
        <v>0</v>
      </c>
      <c r="G160" s="305">
        <f t="shared" si="652"/>
        <v>0</v>
      </c>
      <c r="H160" s="305"/>
      <c r="I160" s="305"/>
      <c r="J160" s="305">
        <f t="shared" si="653"/>
        <v>0</v>
      </c>
      <c r="K160" s="305"/>
      <c r="L160" s="305"/>
      <c r="M160" s="305">
        <f t="shared" si="700"/>
        <v>0</v>
      </c>
      <c r="N160" s="305"/>
      <c r="O160" s="305"/>
      <c r="P160" s="305">
        <f t="shared" si="702"/>
        <v>0</v>
      </c>
      <c r="Q160" s="305"/>
      <c r="R160" s="305"/>
      <c r="S160" s="305">
        <f t="shared" si="704"/>
        <v>0</v>
      </c>
      <c r="T160" s="305"/>
      <c r="U160" s="305"/>
      <c r="V160" s="305">
        <f t="shared" si="706"/>
        <v>0</v>
      </c>
      <c r="W160" s="305"/>
      <c r="X160" s="305"/>
      <c r="Y160" s="305">
        <f t="shared" si="708"/>
        <v>0</v>
      </c>
      <c r="Z160" s="305"/>
      <c r="AA160" s="305"/>
      <c r="AB160" s="305">
        <f t="shared" si="710"/>
        <v>0</v>
      </c>
      <c r="AC160" s="305"/>
      <c r="AD160" s="305"/>
      <c r="AE160" s="305">
        <f t="shared" si="712"/>
        <v>0</v>
      </c>
      <c r="AF160" s="305"/>
      <c r="AG160" s="305"/>
      <c r="AH160" s="305">
        <f t="shared" si="714"/>
        <v>0</v>
      </c>
      <c r="AI160" s="305"/>
      <c r="AJ160" s="305"/>
      <c r="AK160" s="305">
        <f t="shared" si="716"/>
        <v>0</v>
      </c>
      <c r="AL160" s="305"/>
      <c r="AM160" s="305"/>
      <c r="AN160" s="305">
        <f t="shared" si="718"/>
        <v>0</v>
      </c>
      <c r="AO160" s="305"/>
      <c r="AP160" s="305"/>
      <c r="AQ160" s="305">
        <f t="shared" si="720"/>
        <v>0</v>
      </c>
      <c r="AR160" s="387"/>
    </row>
    <row r="161" spans="1:44" ht="51.75" customHeight="1">
      <c r="A161" s="356"/>
      <c r="B161" s="383"/>
      <c r="C161" s="372"/>
      <c r="D161" s="116" t="s">
        <v>2</v>
      </c>
      <c r="E161" s="305">
        <f t="shared" si="629"/>
        <v>0</v>
      </c>
      <c r="F161" s="305">
        <f t="shared" si="629"/>
        <v>0</v>
      </c>
      <c r="G161" s="305">
        <f t="shared" si="652"/>
        <v>0</v>
      </c>
      <c r="H161" s="305"/>
      <c r="I161" s="305"/>
      <c r="J161" s="305">
        <f t="shared" si="653"/>
        <v>0</v>
      </c>
      <c r="K161" s="305"/>
      <c r="L161" s="305"/>
      <c r="M161" s="305">
        <f t="shared" si="700"/>
        <v>0</v>
      </c>
      <c r="N161" s="305"/>
      <c r="O161" s="305"/>
      <c r="P161" s="305">
        <f t="shared" si="702"/>
        <v>0</v>
      </c>
      <c r="Q161" s="305"/>
      <c r="R161" s="305"/>
      <c r="S161" s="305">
        <f t="shared" si="704"/>
        <v>0</v>
      </c>
      <c r="T161" s="305"/>
      <c r="U161" s="305"/>
      <c r="V161" s="305">
        <f t="shared" si="706"/>
        <v>0</v>
      </c>
      <c r="W161" s="305"/>
      <c r="X161" s="305"/>
      <c r="Y161" s="305">
        <f t="shared" si="708"/>
        <v>0</v>
      </c>
      <c r="Z161" s="305"/>
      <c r="AA161" s="305"/>
      <c r="AB161" s="305">
        <f t="shared" si="710"/>
        <v>0</v>
      </c>
      <c r="AC161" s="305"/>
      <c r="AD161" s="305"/>
      <c r="AE161" s="305">
        <f t="shared" si="712"/>
        <v>0</v>
      </c>
      <c r="AF161" s="305"/>
      <c r="AG161" s="305"/>
      <c r="AH161" s="305">
        <f t="shared" si="714"/>
        <v>0</v>
      </c>
      <c r="AI161" s="305"/>
      <c r="AJ161" s="305"/>
      <c r="AK161" s="305">
        <f t="shared" si="716"/>
        <v>0</v>
      </c>
      <c r="AL161" s="305"/>
      <c r="AM161" s="305"/>
      <c r="AN161" s="305">
        <f t="shared" si="718"/>
        <v>0</v>
      </c>
      <c r="AO161" s="305"/>
      <c r="AP161" s="305"/>
      <c r="AQ161" s="305">
        <f t="shared" si="720"/>
        <v>0</v>
      </c>
      <c r="AR161" s="387"/>
    </row>
    <row r="162" spans="1:44" ht="21.75" customHeight="1">
      <c r="A162" s="356"/>
      <c r="B162" s="383"/>
      <c r="C162" s="372"/>
      <c r="D162" s="181" t="s">
        <v>43</v>
      </c>
      <c r="E162" s="305">
        <f t="shared" si="629"/>
        <v>1463.7074</v>
      </c>
      <c r="F162" s="305">
        <f t="shared" si="629"/>
        <v>0</v>
      </c>
      <c r="G162" s="305">
        <f t="shared" si="652"/>
        <v>0</v>
      </c>
      <c r="H162" s="305"/>
      <c r="I162" s="305"/>
      <c r="J162" s="305">
        <f t="shared" si="653"/>
        <v>0</v>
      </c>
      <c r="K162" s="305"/>
      <c r="L162" s="305"/>
      <c r="M162" s="305">
        <f t="shared" si="700"/>
        <v>0</v>
      </c>
      <c r="N162" s="305"/>
      <c r="O162" s="305"/>
      <c r="P162" s="305">
        <f t="shared" si="702"/>
        <v>0</v>
      </c>
      <c r="Q162" s="305">
        <v>1226.6102599999999</v>
      </c>
      <c r="R162" s="305"/>
      <c r="S162" s="305">
        <f t="shared" si="704"/>
        <v>0</v>
      </c>
      <c r="T162" s="305"/>
      <c r="U162" s="305"/>
      <c r="V162" s="305">
        <f t="shared" si="706"/>
        <v>0</v>
      </c>
      <c r="W162" s="305"/>
      <c r="X162" s="305"/>
      <c r="Y162" s="305">
        <f t="shared" si="708"/>
        <v>0</v>
      </c>
      <c r="Z162" s="305"/>
      <c r="AA162" s="305"/>
      <c r="AB162" s="305">
        <f t="shared" si="710"/>
        <v>0</v>
      </c>
      <c r="AC162" s="305"/>
      <c r="AD162" s="305"/>
      <c r="AE162" s="305">
        <f t="shared" si="712"/>
        <v>0</v>
      </c>
      <c r="AF162" s="305"/>
      <c r="AG162" s="305"/>
      <c r="AH162" s="305">
        <f t="shared" si="714"/>
        <v>0</v>
      </c>
      <c r="AI162" s="305"/>
      <c r="AJ162" s="305"/>
      <c r="AK162" s="305">
        <f t="shared" si="716"/>
        <v>0</v>
      </c>
      <c r="AL162" s="305"/>
      <c r="AM162" s="305"/>
      <c r="AN162" s="305">
        <f t="shared" si="718"/>
        <v>0</v>
      </c>
      <c r="AO162" s="305">
        <f>1463.7074-1226.61026</f>
        <v>237.09714000000008</v>
      </c>
      <c r="AP162" s="305"/>
      <c r="AQ162" s="305">
        <f t="shared" si="720"/>
        <v>0</v>
      </c>
      <c r="AR162" s="387"/>
    </row>
    <row r="163" spans="1:44" ht="30" customHeight="1">
      <c r="A163" s="356"/>
      <c r="B163" s="383"/>
      <c r="C163" s="372"/>
      <c r="D163" s="178" t="s">
        <v>263</v>
      </c>
      <c r="E163" s="305">
        <f t="shared" si="629"/>
        <v>0</v>
      </c>
      <c r="F163" s="305">
        <f t="shared" si="629"/>
        <v>0</v>
      </c>
      <c r="G163" s="305">
        <f t="shared" si="652"/>
        <v>0</v>
      </c>
      <c r="H163" s="305"/>
      <c r="I163" s="305"/>
      <c r="J163" s="305">
        <f t="shared" si="653"/>
        <v>0</v>
      </c>
      <c r="K163" s="305"/>
      <c r="L163" s="305"/>
      <c r="M163" s="305">
        <f t="shared" si="700"/>
        <v>0</v>
      </c>
      <c r="N163" s="305"/>
      <c r="O163" s="305"/>
      <c r="P163" s="305">
        <f t="shared" si="702"/>
        <v>0</v>
      </c>
      <c r="Q163" s="305"/>
      <c r="R163" s="305"/>
      <c r="S163" s="305">
        <f t="shared" si="704"/>
        <v>0</v>
      </c>
      <c r="T163" s="305"/>
      <c r="U163" s="305"/>
      <c r="V163" s="305">
        <f t="shared" si="706"/>
        <v>0</v>
      </c>
      <c r="W163" s="305"/>
      <c r="X163" s="305"/>
      <c r="Y163" s="305">
        <f t="shared" si="708"/>
        <v>0</v>
      </c>
      <c r="Z163" s="305"/>
      <c r="AA163" s="305"/>
      <c r="AB163" s="305">
        <f t="shared" si="710"/>
        <v>0</v>
      </c>
      <c r="AC163" s="305"/>
      <c r="AD163" s="305"/>
      <c r="AE163" s="305">
        <f t="shared" si="712"/>
        <v>0</v>
      </c>
      <c r="AF163" s="305"/>
      <c r="AG163" s="305"/>
      <c r="AH163" s="305">
        <f t="shared" si="714"/>
        <v>0</v>
      </c>
      <c r="AI163" s="305"/>
      <c r="AJ163" s="305"/>
      <c r="AK163" s="305">
        <f t="shared" si="716"/>
        <v>0</v>
      </c>
      <c r="AL163" s="305"/>
      <c r="AM163" s="305"/>
      <c r="AN163" s="305">
        <f t="shared" si="718"/>
        <v>0</v>
      </c>
      <c r="AO163" s="305"/>
      <c r="AP163" s="305"/>
      <c r="AQ163" s="305">
        <f t="shared" si="720"/>
        <v>0</v>
      </c>
      <c r="AR163" s="387"/>
    </row>
    <row r="164" spans="1:44" s="96" customFormat="1" ht="21" customHeight="1">
      <c r="A164" s="360" t="s">
        <v>265</v>
      </c>
      <c r="B164" s="361"/>
      <c r="C164" s="362"/>
      <c r="D164" s="201" t="s">
        <v>41</v>
      </c>
      <c r="E164" s="304">
        <f t="shared" si="629"/>
        <v>268000.05325</v>
      </c>
      <c r="F164" s="304">
        <f t="shared" si="629"/>
        <v>11078.21545</v>
      </c>
      <c r="G164" s="304">
        <f t="shared" si="652"/>
        <v>4.1336616600093903</v>
      </c>
      <c r="H164" s="304">
        <f t="shared" ref="H164:I164" si="926">SUM(H165:H168)</f>
        <v>0</v>
      </c>
      <c r="I164" s="304">
        <f t="shared" si="926"/>
        <v>0</v>
      </c>
      <c r="J164" s="304">
        <f t="shared" si="653"/>
        <v>0</v>
      </c>
      <c r="K164" s="304">
        <f t="shared" ref="K164:L164" si="927">SUM(K165:K168)</f>
        <v>6674.3348000000005</v>
      </c>
      <c r="L164" s="304">
        <f t="shared" si="927"/>
        <v>6674.3348000000005</v>
      </c>
      <c r="M164" s="304">
        <f t="shared" si="700"/>
        <v>100</v>
      </c>
      <c r="N164" s="304">
        <f t="shared" ref="N164:O164" si="928">SUM(N165:N168)</f>
        <v>4403.8806500000001</v>
      </c>
      <c r="O164" s="304">
        <f t="shared" si="928"/>
        <v>4403.8806500000001</v>
      </c>
      <c r="P164" s="304">
        <f t="shared" si="702"/>
        <v>100</v>
      </c>
      <c r="Q164" s="304">
        <f t="shared" ref="Q164:R164" si="929">SUM(Q165:Q168)</f>
        <v>1226.6102599999999</v>
      </c>
      <c r="R164" s="304">
        <f t="shared" si="929"/>
        <v>0</v>
      </c>
      <c r="S164" s="304">
        <f t="shared" si="704"/>
        <v>0</v>
      </c>
      <c r="T164" s="304">
        <f t="shared" ref="T164:U164" si="930">SUM(T165:T168)</f>
        <v>0</v>
      </c>
      <c r="U164" s="304">
        <f t="shared" si="930"/>
        <v>0</v>
      </c>
      <c r="V164" s="304">
        <f t="shared" si="706"/>
        <v>0</v>
      </c>
      <c r="W164" s="304">
        <f t="shared" ref="W164:X164" si="931">SUM(W165:W168)</f>
        <v>0</v>
      </c>
      <c r="X164" s="304">
        <f t="shared" si="931"/>
        <v>0</v>
      </c>
      <c r="Y164" s="304">
        <f t="shared" si="708"/>
        <v>0</v>
      </c>
      <c r="Z164" s="304">
        <f t="shared" ref="Z164:AA164" si="932">SUM(Z165:Z168)</f>
        <v>0</v>
      </c>
      <c r="AA164" s="304">
        <f t="shared" si="932"/>
        <v>0</v>
      </c>
      <c r="AB164" s="304">
        <f t="shared" si="710"/>
        <v>0</v>
      </c>
      <c r="AC164" s="304">
        <f t="shared" ref="AC164:AD164" si="933">SUM(AC165:AC168)</f>
        <v>0</v>
      </c>
      <c r="AD164" s="304">
        <f t="shared" si="933"/>
        <v>0</v>
      </c>
      <c r="AE164" s="304">
        <f t="shared" si="712"/>
        <v>0</v>
      </c>
      <c r="AF164" s="304">
        <f t="shared" ref="AF164:AG164" si="934">SUM(AF165:AF168)</f>
        <v>0</v>
      </c>
      <c r="AG164" s="304">
        <f t="shared" si="934"/>
        <v>0</v>
      </c>
      <c r="AH164" s="304">
        <f t="shared" si="714"/>
        <v>0</v>
      </c>
      <c r="AI164" s="304">
        <f t="shared" ref="AI164:AJ164" si="935">SUM(AI165:AI168)</f>
        <v>2561.6379999999999</v>
      </c>
      <c r="AJ164" s="304">
        <f t="shared" si="935"/>
        <v>0</v>
      </c>
      <c r="AK164" s="304">
        <f t="shared" si="716"/>
        <v>0</v>
      </c>
      <c r="AL164" s="304">
        <f t="shared" ref="AL164:AM164" si="936">SUM(AL165:AL168)</f>
        <v>1866.5409999999999</v>
      </c>
      <c r="AM164" s="304">
        <f t="shared" si="936"/>
        <v>0</v>
      </c>
      <c r="AN164" s="304">
        <f t="shared" si="718"/>
        <v>0</v>
      </c>
      <c r="AO164" s="304">
        <f t="shared" ref="AO164:AP164" si="937">SUM(AO165:AO168)</f>
        <v>251267.04853999999</v>
      </c>
      <c r="AP164" s="304">
        <f t="shared" si="937"/>
        <v>0</v>
      </c>
      <c r="AQ164" s="304">
        <f t="shared" si="720"/>
        <v>0</v>
      </c>
      <c r="AR164" s="396"/>
    </row>
    <row r="165" spans="1:44" ht="31.5">
      <c r="A165" s="363"/>
      <c r="B165" s="364"/>
      <c r="C165" s="365"/>
      <c r="D165" s="116" t="s">
        <v>37</v>
      </c>
      <c r="E165" s="305">
        <f t="shared" si="629"/>
        <v>7035</v>
      </c>
      <c r="F165" s="305">
        <f t="shared" si="629"/>
        <v>0</v>
      </c>
      <c r="G165" s="305">
        <f t="shared" si="652"/>
        <v>0</v>
      </c>
      <c r="H165" s="305">
        <f>H145+H130+H120</f>
        <v>0</v>
      </c>
      <c r="I165" s="305">
        <f>I145+I130+I120</f>
        <v>0</v>
      </c>
      <c r="J165" s="305">
        <f t="shared" si="653"/>
        <v>0</v>
      </c>
      <c r="K165" s="305">
        <f t="shared" ref="K165:L165" si="938">K145+K130+K120</f>
        <v>0</v>
      </c>
      <c r="L165" s="305">
        <f t="shared" si="938"/>
        <v>0</v>
      </c>
      <c r="M165" s="305">
        <f t="shared" si="700"/>
        <v>0</v>
      </c>
      <c r="N165" s="305">
        <f t="shared" ref="N165:O165" si="939">N145+N130+N120</f>
        <v>0</v>
      </c>
      <c r="O165" s="305">
        <f t="shared" si="939"/>
        <v>0</v>
      </c>
      <c r="P165" s="305">
        <f t="shared" si="702"/>
        <v>0</v>
      </c>
      <c r="Q165" s="305">
        <f t="shared" ref="Q165:R165" si="940">Q145+Q130+Q120</f>
        <v>0</v>
      </c>
      <c r="R165" s="305">
        <f t="shared" si="940"/>
        <v>0</v>
      </c>
      <c r="S165" s="305">
        <f t="shared" si="704"/>
        <v>0</v>
      </c>
      <c r="T165" s="305">
        <f t="shared" ref="T165:U165" si="941">T145+T130+T120</f>
        <v>0</v>
      </c>
      <c r="U165" s="305">
        <f t="shared" si="941"/>
        <v>0</v>
      </c>
      <c r="V165" s="305">
        <f t="shared" si="706"/>
        <v>0</v>
      </c>
      <c r="W165" s="305">
        <f t="shared" ref="W165:X165" si="942">W145+W130+W120</f>
        <v>0</v>
      </c>
      <c r="X165" s="305">
        <f t="shared" si="942"/>
        <v>0</v>
      </c>
      <c r="Y165" s="305">
        <f t="shared" si="708"/>
        <v>0</v>
      </c>
      <c r="Z165" s="305">
        <f t="shared" ref="Z165:AA165" si="943">Z145+Z130+Z120</f>
        <v>0</v>
      </c>
      <c r="AA165" s="305">
        <f t="shared" si="943"/>
        <v>0</v>
      </c>
      <c r="AB165" s="305">
        <f t="shared" si="710"/>
        <v>0</v>
      </c>
      <c r="AC165" s="305">
        <f t="shared" ref="AC165:AD165" si="944">AC145+AC130+AC120</f>
        <v>0</v>
      </c>
      <c r="AD165" s="305">
        <f t="shared" si="944"/>
        <v>0</v>
      </c>
      <c r="AE165" s="305">
        <f t="shared" si="712"/>
        <v>0</v>
      </c>
      <c r="AF165" s="305">
        <f t="shared" ref="AF165:AG165" si="945">AF145+AF130+AF120</f>
        <v>0</v>
      </c>
      <c r="AG165" s="305">
        <f t="shared" si="945"/>
        <v>0</v>
      </c>
      <c r="AH165" s="305">
        <f t="shared" si="714"/>
        <v>0</v>
      </c>
      <c r="AI165" s="305">
        <f t="shared" ref="AI165:AJ165" si="946">AI145+AI130+AI120</f>
        <v>0</v>
      </c>
      <c r="AJ165" s="305">
        <f t="shared" si="946"/>
        <v>0</v>
      </c>
      <c r="AK165" s="305">
        <f t="shared" si="716"/>
        <v>0</v>
      </c>
      <c r="AL165" s="305">
        <f t="shared" ref="AL165:AM165" si="947">AL145+AL130+AL120</f>
        <v>0</v>
      </c>
      <c r="AM165" s="305">
        <f t="shared" si="947"/>
        <v>0</v>
      </c>
      <c r="AN165" s="305">
        <f t="shared" si="718"/>
        <v>0</v>
      </c>
      <c r="AO165" s="305">
        <f t="shared" ref="AO165:AP165" si="948">AO145+AO130+AO120</f>
        <v>7035</v>
      </c>
      <c r="AP165" s="305">
        <f t="shared" si="948"/>
        <v>0</v>
      </c>
      <c r="AQ165" s="305">
        <f t="shared" si="720"/>
        <v>0</v>
      </c>
      <c r="AR165" s="397"/>
    </row>
    <row r="166" spans="1:44" ht="54" customHeight="1">
      <c r="A166" s="363"/>
      <c r="B166" s="364"/>
      <c r="C166" s="365"/>
      <c r="D166" s="116" t="s">
        <v>2</v>
      </c>
      <c r="E166" s="305">
        <f t="shared" si="629"/>
        <v>8598.4</v>
      </c>
      <c r="F166" s="305">
        <f t="shared" si="629"/>
        <v>0</v>
      </c>
      <c r="G166" s="305">
        <f t="shared" si="652"/>
        <v>0</v>
      </c>
      <c r="H166" s="305">
        <f t="shared" ref="H166:I168" si="949">H146+H131+H121</f>
        <v>0</v>
      </c>
      <c r="I166" s="305">
        <f t="shared" si="949"/>
        <v>0</v>
      </c>
      <c r="J166" s="305">
        <f t="shared" si="653"/>
        <v>0</v>
      </c>
      <c r="K166" s="305">
        <f t="shared" ref="K166:L166" si="950">K146+K131+K121</f>
        <v>0</v>
      </c>
      <c r="L166" s="305">
        <f t="shared" si="950"/>
        <v>0</v>
      </c>
      <c r="M166" s="305">
        <f t="shared" si="700"/>
        <v>0</v>
      </c>
      <c r="N166" s="305">
        <f t="shared" ref="N166:O166" si="951">N146+N131+N121</f>
        <v>0</v>
      </c>
      <c r="O166" s="305">
        <f t="shared" si="951"/>
        <v>0</v>
      </c>
      <c r="P166" s="305">
        <f t="shared" si="702"/>
        <v>0</v>
      </c>
      <c r="Q166" s="305">
        <f t="shared" ref="Q166:R166" si="952">Q146+Q131+Q121</f>
        <v>0</v>
      </c>
      <c r="R166" s="305">
        <f t="shared" si="952"/>
        <v>0</v>
      </c>
      <c r="S166" s="305">
        <f t="shared" si="704"/>
        <v>0</v>
      </c>
      <c r="T166" s="305">
        <f t="shared" ref="T166:U166" si="953">T146+T131+T121</f>
        <v>0</v>
      </c>
      <c r="U166" s="305">
        <f t="shared" si="953"/>
        <v>0</v>
      </c>
      <c r="V166" s="305">
        <f t="shared" si="706"/>
        <v>0</v>
      </c>
      <c r="W166" s="305">
        <f t="shared" ref="W166:X166" si="954">W146+W131+W121</f>
        <v>0</v>
      </c>
      <c r="X166" s="305">
        <f t="shared" si="954"/>
        <v>0</v>
      </c>
      <c r="Y166" s="305">
        <f t="shared" si="708"/>
        <v>0</v>
      </c>
      <c r="Z166" s="305">
        <f t="shared" ref="Z166:AA166" si="955">Z146+Z131+Z121</f>
        <v>0</v>
      </c>
      <c r="AA166" s="305">
        <f t="shared" si="955"/>
        <v>0</v>
      </c>
      <c r="AB166" s="305">
        <f t="shared" si="710"/>
        <v>0</v>
      </c>
      <c r="AC166" s="305">
        <f t="shared" ref="AC166:AD166" si="956">AC146+AC131+AC121</f>
        <v>0</v>
      </c>
      <c r="AD166" s="305">
        <f t="shared" si="956"/>
        <v>0</v>
      </c>
      <c r="AE166" s="305">
        <f t="shared" si="712"/>
        <v>0</v>
      </c>
      <c r="AF166" s="305">
        <f t="shared" ref="AF166:AG166" si="957">AF146+AF131+AF121</f>
        <v>0</v>
      </c>
      <c r="AG166" s="305">
        <f t="shared" si="957"/>
        <v>0</v>
      </c>
      <c r="AH166" s="305">
        <f t="shared" si="714"/>
        <v>0</v>
      </c>
      <c r="AI166" s="305">
        <f t="shared" ref="AI166:AJ166" si="958">AI146+AI131+AI121</f>
        <v>0</v>
      </c>
      <c r="AJ166" s="305">
        <f t="shared" si="958"/>
        <v>0</v>
      </c>
      <c r="AK166" s="305">
        <f t="shared" si="716"/>
        <v>0</v>
      </c>
      <c r="AL166" s="305">
        <f t="shared" ref="AL166:AM166" si="959">AL146+AL131+AL121</f>
        <v>0</v>
      </c>
      <c r="AM166" s="305">
        <f t="shared" si="959"/>
        <v>0</v>
      </c>
      <c r="AN166" s="305">
        <f t="shared" si="718"/>
        <v>0</v>
      </c>
      <c r="AO166" s="305">
        <f t="shared" ref="AO166:AP166" si="960">AO146+AO131+AO121</f>
        <v>8598.4</v>
      </c>
      <c r="AP166" s="305">
        <f t="shared" si="960"/>
        <v>0</v>
      </c>
      <c r="AQ166" s="305">
        <f t="shared" si="720"/>
        <v>0</v>
      </c>
      <c r="AR166" s="397"/>
    </row>
    <row r="167" spans="1:44" ht="21" customHeight="1">
      <c r="A167" s="363"/>
      <c r="B167" s="364"/>
      <c r="C167" s="365"/>
      <c r="D167" s="181" t="s">
        <v>43</v>
      </c>
      <c r="E167" s="305">
        <f t="shared" si="629"/>
        <v>252366.65325</v>
      </c>
      <c r="F167" s="305">
        <f t="shared" si="629"/>
        <v>11078.21545</v>
      </c>
      <c r="G167" s="305">
        <f t="shared" si="652"/>
        <v>4.3897303020560621</v>
      </c>
      <c r="H167" s="305">
        <f t="shared" si="949"/>
        <v>0</v>
      </c>
      <c r="I167" s="305">
        <f t="shared" si="949"/>
        <v>0</v>
      </c>
      <c r="J167" s="305">
        <f t="shared" si="653"/>
        <v>0</v>
      </c>
      <c r="K167" s="305">
        <f t="shared" ref="K167:L167" si="961">K147+K132+K122</f>
        <v>6674.3348000000005</v>
      </c>
      <c r="L167" s="305">
        <f t="shared" si="961"/>
        <v>6674.3348000000005</v>
      </c>
      <c r="M167" s="305">
        <f t="shared" si="700"/>
        <v>100</v>
      </c>
      <c r="N167" s="305">
        <f t="shared" ref="N167:O167" si="962">N147+N132+N122</f>
        <v>4403.8806500000001</v>
      </c>
      <c r="O167" s="305">
        <f t="shared" si="962"/>
        <v>4403.8806500000001</v>
      </c>
      <c r="P167" s="305">
        <f t="shared" si="702"/>
        <v>100</v>
      </c>
      <c r="Q167" s="305">
        <f t="shared" ref="Q167:R167" si="963">Q147+Q132+Q122</f>
        <v>1226.6102599999999</v>
      </c>
      <c r="R167" s="305">
        <f t="shared" si="963"/>
        <v>0</v>
      </c>
      <c r="S167" s="305">
        <f t="shared" si="704"/>
        <v>0</v>
      </c>
      <c r="T167" s="305">
        <f t="shared" ref="T167:U167" si="964">T147+T132+T122</f>
        <v>0</v>
      </c>
      <c r="U167" s="305">
        <f t="shared" si="964"/>
        <v>0</v>
      </c>
      <c r="V167" s="305">
        <f t="shared" si="706"/>
        <v>0</v>
      </c>
      <c r="W167" s="305">
        <f t="shared" ref="W167:X167" si="965">W147+W132+W122</f>
        <v>0</v>
      </c>
      <c r="X167" s="305">
        <f t="shared" si="965"/>
        <v>0</v>
      </c>
      <c r="Y167" s="305">
        <f t="shared" si="708"/>
        <v>0</v>
      </c>
      <c r="Z167" s="305">
        <f t="shared" ref="Z167:AA167" si="966">Z147+Z132+Z122</f>
        <v>0</v>
      </c>
      <c r="AA167" s="305">
        <f t="shared" si="966"/>
        <v>0</v>
      </c>
      <c r="AB167" s="305">
        <f t="shared" si="710"/>
        <v>0</v>
      </c>
      <c r="AC167" s="305">
        <f t="shared" ref="AC167:AD167" si="967">AC147+AC132+AC122</f>
        <v>0</v>
      </c>
      <c r="AD167" s="305">
        <f t="shared" si="967"/>
        <v>0</v>
      </c>
      <c r="AE167" s="305">
        <f t="shared" si="712"/>
        <v>0</v>
      </c>
      <c r="AF167" s="305">
        <f t="shared" ref="AF167:AG167" si="968">AF147+AF132+AF122</f>
        <v>0</v>
      </c>
      <c r="AG167" s="305">
        <f t="shared" si="968"/>
        <v>0</v>
      </c>
      <c r="AH167" s="305">
        <f t="shared" si="714"/>
        <v>0</v>
      </c>
      <c r="AI167" s="305">
        <f t="shared" ref="AI167:AJ167" si="969">AI147+AI132+AI122</f>
        <v>2561.6379999999999</v>
      </c>
      <c r="AJ167" s="305">
        <f t="shared" si="969"/>
        <v>0</v>
      </c>
      <c r="AK167" s="305">
        <f t="shared" si="716"/>
        <v>0</v>
      </c>
      <c r="AL167" s="305">
        <f t="shared" ref="AL167:AM167" si="970">AL147+AL132+AL122</f>
        <v>1866.5409999999999</v>
      </c>
      <c r="AM167" s="305">
        <f t="shared" si="970"/>
        <v>0</v>
      </c>
      <c r="AN167" s="305">
        <f t="shared" si="718"/>
        <v>0</v>
      </c>
      <c r="AO167" s="305">
        <f t="shared" ref="AO167:AP167" si="971">AO147+AO132+AO122</f>
        <v>235633.64853999999</v>
      </c>
      <c r="AP167" s="305">
        <f t="shared" si="971"/>
        <v>0</v>
      </c>
      <c r="AQ167" s="305">
        <f t="shared" si="720"/>
        <v>0</v>
      </c>
      <c r="AR167" s="397"/>
    </row>
    <row r="168" spans="1:44" ht="29.1" customHeight="1">
      <c r="A168" s="366"/>
      <c r="B168" s="367"/>
      <c r="C168" s="368"/>
      <c r="D168" s="178" t="s">
        <v>263</v>
      </c>
      <c r="E168" s="305">
        <f t="shared" si="629"/>
        <v>0</v>
      </c>
      <c r="F168" s="305">
        <f t="shared" si="629"/>
        <v>0</v>
      </c>
      <c r="G168" s="305">
        <f t="shared" si="652"/>
        <v>0</v>
      </c>
      <c r="H168" s="305">
        <f t="shared" si="949"/>
        <v>0</v>
      </c>
      <c r="I168" s="305">
        <f t="shared" si="949"/>
        <v>0</v>
      </c>
      <c r="J168" s="305">
        <f t="shared" si="653"/>
        <v>0</v>
      </c>
      <c r="K168" s="305">
        <f t="shared" ref="K168:L168" si="972">K148+K133+K123</f>
        <v>0</v>
      </c>
      <c r="L168" s="305">
        <f t="shared" si="972"/>
        <v>0</v>
      </c>
      <c r="M168" s="305">
        <f t="shared" si="700"/>
        <v>0</v>
      </c>
      <c r="N168" s="305">
        <f t="shared" ref="N168:O168" si="973">N148+N133+N123</f>
        <v>0</v>
      </c>
      <c r="O168" s="305">
        <f t="shared" si="973"/>
        <v>0</v>
      </c>
      <c r="P168" s="305">
        <f t="shared" si="702"/>
        <v>0</v>
      </c>
      <c r="Q168" s="305">
        <f t="shared" ref="Q168:R168" si="974">Q148+Q133+Q123</f>
        <v>0</v>
      </c>
      <c r="R168" s="305">
        <f t="shared" si="974"/>
        <v>0</v>
      </c>
      <c r="S168" s="305">
        <f t="shared" si="704"/>
        <v>0</v>
      </c>
      <c r="T168" s="305">
        <f t="shared" ref="T168:U168" si="975">T148+T133+T123</f>
        <v>0</v>
      </c>
      <c r="U168" s="305">
        <f t="shared" si="975"/>
        <v>0</v>
      </c>
      <c r="V168" s="305">
        <f t="shared" si="706"/>
        <v>0</v>
      </c>
      <c r="W168" s="305">
        <f t="shared" ref="W168:X168" si="976">W148+W133+W123</f>
        <v>0</v>
      </c>
      <c r="X168" s="305">
        <f t="shared" si="976"/>
        <v>0</v>
      </c>
      <c r="Y168" s="305">
        <f t="shared" si="708"/>
        <v>0</v>
      </c>
      <c r="Z168" s="305">
        <f t="shared" ref="Z168:AA168" si="977">Z148+Z133+Z123</f>
        <v>0</v>
      </c>
      <c r="AA168" s="305">
        <f t="shared" si="977"/>
        <v>0</v>
      </c>
      <c r="AB168" s="305">
        <f t="shared" si="710"/>
        <v>0</v>
      </c>
      <c r="AC168" s="305">
        <f t="shared" ref="AC168:AD168" si="978">AC148+AC133+AC123</f>
        <v>0</v>
      </c>
      <c r="AD168" s="305">
        <f t="shared" si="978"/>
        <v>0</v>
      </c>
      <c r="AE168" s="305">
        <f t="shared" si="712"/>
        <v>0</v>
      </c>
      <c r="AF168" s="305">
        <f t="shared" ref="AF168:AG168" si="979">AF148+AF133+AF123</f>
        <v>0</v>
      </c>
      <c r="AG168" s="305">
        <f t="shared" si="979"/>
        <v>0</v>
      </c>
      <c r="AH168" s="305">
        <f t="shared" si="714"/>
        <v>0</v>
      </c>
      <c r="AI168" s="305">
        <f t="shared" ref="AI168:AJ168" si="980">AI148+AI133+AI123</f>
        <v>0</v>
      </c>
      <c r="AJ168" s="305">
        <f t="shared" si="980"/>
        <v>0</v>
      </c>
      <c r="AK168" s="305">
        <f t="shared" si="716"/>
        <v>0</v>
      </c>
      <c r="AL168" s="305">
        <f t="shared" ref="AL168:AM168" si="981">AL148+AL133+AL123</f>
        <v>0</v>
      </c>
      <c r="AM168" s="305">
        <f t="shared" si="981"/>
        <v>0</v>
      </c>
      <c r="AN168" s="305">
        <f t="shared" si="718"/>
        <v>0</v>
      </c>
      <c r="AO168" s="305">
        <f t="shared" ref="AO168:AP168" si="982">AO148+AO133+AO123</f>
        <v>0</v>
      </c>
      <c r="AP168" s="305">
        <f t="shared" si="982"/>
        <v>0</v>
      </c>
      <c r="AQ168" s="305">
        <f t="shared" si="720"/>
        <v>0</v>
      </c>
      <c r="AR168" s="397"/>
    </row>
    <row r="169" spans="1:44" ht="20.25" customHeight="1">
      <c r="A169" s="392" t="s">
        <v>327</v>
      </c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392"/>
      <c r="P169" s="392"/>
      <c r="Q169" s="392"/>
      <c r="R169" s="392"/>
      <c r="S169" s="392"/>
      <c r="T169" s="392"/>
      <c r="U169" s="392"/>
      <c r="V169" s="392"/>
      <c r="W169" s="392"/>
      <c r="X169" s="392"/>
      <c r="Y169" s="392"/>
      <c r="Z169" s="392"/>
      <c r="AA169" s="392"/>
      <c r="AB169" s="392"/>
      <c r="AC169" s="392"/>
      <c r="AD169" s="392"/>
      <c r="AE169" s="392"/>
      <c r="AF169" s="392"/>
      <c r="AG169" s="392"/>
      <c r="AH169" s="392"/>
      <c r="AI169" s="392"/>
      <c r="AJ169" s="392"/>
      <c r="AK169" s="392"/>
      <c r="AL169" s="392"/>
      <c r="AM169" s="392"/>
      <c r="AN169" s="392"/>
      <c r="AO169" s="392"/>
      <c r="AP169" s="392"/>
      <c r="AQ169" s="392"/>
      <c r="AR169" s="392"/>
    </row>
    <row r="170" spans="1:44" s="96" customFormat="1" ht="32.25" customHeight="1">
      <c r="A170" s="378" t="s">
        <v>314</v>
      </c>
      <c r="B170" s="379" t="s">
        <v>353</v>
      </c>
      <c r="C170" s="377" t="s">
        <v>352</v>
      </c>
      <c r="D170" s="208" t="s">
        <v>41</v>
      </c>
      <c r="E170" s="213">
        <f>H170+K170+N170+Q170+T170+W170+Z170+AC170+AF170+AI170+AL170+AO170</f>
        <v>77383.351640000008</v>
      </c>
      <c r="F170" s="213">
        <f>I170+L170+O170+R170+U170+X170+AA170+AD170+AG170+AJ170+AM170+AP170</f>
        <v>8782.8410000000003</v>
      </c>
      <c r="G170" s="214">
        <f>IF(F170,F170/E170*100,0)</f>
        <v>11.349781075468547</v>
      </c>
      <c r="H170" s="209">
        <f>SUM(H171:H174)</f>
        <v>0</v>
      </c>
      <c r="I170" s="209">
        <f>SUM(I171:I174)</f>
        <v>0</v>
      </c>
      <c r="J170" s="210">
        <f>IF(I170,I170/H170*100,0)</f>
        <v>0</v>
      </c>
      <c r="K170" s="209">
        <f t="shared" ref="K170:L170" si="983">SUM(K171:K174)</f>
        <v>0</v>
      </c>
      <c r="L170" s="209">
        <f t="shared" si="983"/>
        <v>0</v>
      </c>
      <c r="M170" s="210">
        <f t="shared" ref="M170:M174" si="984">IF(L170,L170/K170*100,0)</f>
        <v>0</v>
      </c>
      <c r="N170" s="209">
        <f t="shared" ref="N170:O170" si="985">SUM(N171:N174)</f>
        <v>8782.8410000000003</v>
      </c>
      <c r="O170" s="209">
        <f t="shared" si="985"/>
        <v>8782.8410000000003</v>
      </c>
      <c r="P170" s="210">
        <f t="shared" ref="P170:P174" si="986">IF(O170,O170/N170*100,0)</f>
        <v>100</v>
      </c>
      <c r="Q170" s="209">
        <f t="shared" ref="Q170:R170" si="987">SUM(Q171:Q174)</f>
        <v>0</v>
      </c>
      <c r="R170" s="209">
        <f t="shared" si="987"/>
        <v>0</v>
      </c>
      <c r="S170" s="210">
        <f t="shared" ref="S170:S174" si="988">IF(R170,R170/Q170*100,0)</f>
        <v>0</v>
      </c>
      <c r="T170" s="209">
        <f t="shared" ref="T170:U170" si="989">SUM(T171:T174)</f>
        <v>0</v>
      </c>
      <c r="U170" s="209">
        <f t="shared" si="989"/>
        <v>0</v>
      </c>
      <c r="V170" s="210">
        <f t="shared" ref="V170:V174" si="990">IF(U170,U170/T170*100,0)</f>
        <v>0</v>
      </c>
      <c r="W170" s="209">
        <f t="shared" ref="W170:X170" si="991">SUM(W171:W174)</f>
        <v>0</v>
      </c>
      <c r="X170" s="209">
        <f t="shared" si="991"/>
        <v>0</v>
      </c>
      <c r="Y170" s="210">
        <f t="shared" ref="Y170:Y174" si="992">IF(X170,X170/W170*100,0)</f>
        <v>0</v>
      </c>
      <c r="Z170" s="209">
        <f t="shared" ref="Z170:AA170" si="993">SUM(Z171:Z174)</f>
        <v>2046.8347699999999</v>
      </c>
      <c r="AA170" s="209">
        <f t="shared" si="993"/>
        <v>0</v>
      </c>
      <c r="AB170" s="210">
        <f t="shared" ref="AB170:AB174" si="994">IF(AA170,AA170/Z170*100,0)</f>
        <v>0</v>
      </c>
      <c r="AC170" s="209">
        <f t="shared" ref="AC170:AD170" si="995">SUM(AC171:AC174)</f>
        <v>0</v>
      </c>
      <c r="AD170" s="209">
        <f t="shared" si="995"/>
        <v>0</v>
      </c>
      <c r="AE170" s="210">
        <f t="shared" ref="AE170:AE174" si="996">IF(AD170,AD170/AC170*100,0)</f>
        <v>0</v>
      </c>
      <c r="AF170" s="209">
        <f t="shared" ref="AF170:AG170" si="997">SUM(AF171:AF174)</f>
        <v>12924.691899999998</v>
      </c>
      <c r="AG170" s="209">
        <f t="shared" si="997"/>
        <v>0</v>
      </c>
      <c r="AH170" s="210">
        <f t="shared" ref="AH170:AH174" si="998">IF(AG170,AG170/AF170*100,0)</f>
        <v>0</v>
      </c>
      <c r="AI170" s="209">
        <f t="shared" ref="AI170:AJ170" si="999">SUM(AI171:AI174)</f>
        <v>4256.3519999999999</v>
      </c>
      <c r="AJ170" s="209">
        <f t="shared" si="999"/>
        <v>0</v>
      </c>
      <c r="AK170" s="210">
        <f t="shared" ref="AK170:AK174" si="1000">IF(AJ170,AJ170/AI170*100,0)</f>
        <v>0</v>
      </c>
      <c r="AL170" s="209">
        <f t="shared" ref="AL170:AM170" si="1001">SUM(AL171:AL174)</f>
        <v>0</v>
      </c>
      <c r="AM170" s="209">
        <f t="shared" si="1001"/>
        <v>0</v>
      </c>
      <c r="AN170" s="210">
        <f t="shared" ref="AN170:AN174" si="1002">IF(AM170,AM170/AL170*100,0)</f>
        <v>0</v>
      </c>
      <c r="AO170" s="209">
        <f t="shared" ref="AO170:AP170" si="1003">SUM(AO171:AO174)</f>
        <v>49372.631970000002</v>
      </c>
      <c r="AP170" s="209">
        <f t="shared" si="1003"/>
        <v>0</v>
      </c>
      <c r="AQ170" s="210">
        <f t="shared" ref="AQ170:AQ174" si="1004">IF(AP170,AP170/AO170*100,0)</f>
        <v>0</v>
      </c>
      <c r="AR170" s="373"/>
    </row>
    <row r="171" spans="1:44" ht="32.25" customHeight="1">
      <c r="A171" s="369"/>
      <c r="B171" s="370"/>
      <c r="C171" s="372"/>
      <c r="D171" s="202" t="s">
        <v>37</v>
      </c>
      <c r="E171" s="215">
        <f t="shared" ref="E171:E174" si="1005">H171+K171+N171+Q171+T171+W171+Z171+AC171+AF171+AI171+AL171+AO171</f>
        <v>0</v>
      </c>
      <c r="F171" s="215">
        <f t="shared" ref="F171:F174" si="1006">I171+L171+O171+R171+U171+X171+AA171+AD171+AG171+AJ171+AM171+AP171</f>
        <v>0</v>
      </c>
      <c r="G171" s="216">
        <f t="shared" ref="G171:G174" si="1007">IF(F171,F171/E171*100,0)</f>
        <v>0</v>
      </c>
      <c r="H171" s="211">
        <f>H176+H181+H186+H191</f>
        <v>0</v>
      </c>
      <c r="I171" s="211">
        <f>I176+I181+I186+I191</f>
        <v>0</v>
      </c>
      <c r="J171" s="212">
        <f t="shared" ref="J171:J174" si="1008">IF(I171,I171/H171*100,0)</f>
        <v>0</v>
      </c>
      <c r="K171" s="211">
        <f t="shared" ref="K171:L171" si="1009">K176+K181+K186+K191</f>
        <v>0</v>
      </c>
      <c r="L171" s="211">
        <f t="shared" si="1009"/>
        <v>0</v>
      </c>
      <c r="M171" s="212">
        <f t="shared" si="984"/>
        <v>0</v>
      </c>
      <c r="N171" s="211">
        <f t="shared" ref="N171:O171" si="1010">N176+N181+N186+N191</f>
        <v>0</v>
      </c>
      <c r="O171" s="211">
        <f t="shared" si="1010"/>
        <v>0</v>
      </c>
      <c r="P171" s="212">
        <f t="shared" si="986"/>
        <v>0</v>
      </c>
      <c r="Q171" s="211">
        <f t="shared" ref="Q171:R171" si="1011">Q176+Q181+Q186+Q191</f>
        <v>0</v>
      </c>
      <c r="R171" s="211">
        <f t="shared" si="1011"/>
        <v>0</v>
      </c>
      <c r="S171" s="212">
        <f t="shared" si="988"/>
        <v>0</v>
      </c>
      <c r="T171" s="211">
        <f t="shared" ref="T171:U171" si="1012">T176+T181+T186+T191</f>
        <v>0</v>
      </c>
      <c r="U171" s="211">
        <f t="shared" si="1012"/>
        <v>0</v>
      </c>
      <c r="V171" s="212">
        <f t="shared" si="990"/>
        <v>0</v>
      </c>
      <c r="W171" s="211">
        <f t="shared" ref="W171:X171" si="1013">W176+W181+W186+W191</f>
        <v>0</v>
      </c>
      <c r="X171" s="211">
        <f t="shared" si="1013"/>
        <v>0</v>
      </c>
      <c r="Y171" s="212">
        <f t="shared" si="992"/>
        <v>0</v>
      </c>
      <c r="Z171" s="211">
        <f t="shared" ref="Z171:AA171" si="1014">Z176+Z181+Z186+Z191</f>
        <v>0</v>
      </c>
      <c r="AA171" s="211">
        <f t="shared" si="1014"/>
        <v>0</v>
      </c>
      <c r="AB171" s="212">
        <f t="shared" si="994"/>
        <v>0</v>
      </c>
      <c r="AC171" s="211">
        <f t="shared" ref="AC171:AD171" si="1015">AC176+AC181+AC186+AC191</f>
        <v>0</v>
      </c>
      <c r="AD171" s="211">
        <f t="shared" si="1015"/>
        <v>0</v>
      </c>
      <c r="AE171" s="212">
        <f t="shared" si="996"/>
        <v>0</v>
      </c>
      <c r="AF171" s="211">
        <f t="shared" ref="AF171:AG171" si="1016">AF176+AF181+AF186+AF191</f>
        <v>0</v>
      </c>
      <c r="AG171" s="211">
        <f t="shared" si="1016"/>
        <v>0</v>
      </c>
      <c r="AH171" s="212">
        <f t="shared" si="998"/>
        <v>0</v>
      </c>
      <c r="AI171" s="211">
        <f t="shared" ref="AI171:AJ171" si="1017">AI176+AI181+AI186+AI191</f>
        <v>0</v>
      </c>
      <c r="AJ171" s="211">
        <f t="shared" si="1017"/>
        <v>0</v>
      </c>
      <c r="AK171" s="212">
        <f t="shared" si="1000"/>
        <v>0</v>
      </c>
      <c r="AL171" s="211">
        <f t="shared" ref="AL171:AM171" si="1018">AL176+AL181+AL186+AL191</f>
        <v>0</v>
      </c>
      <c r="AM171" s="211">
        <f t="shared" si="1018"/>
        <v>0</v>
      </c>
      <c r="AN171" s="212">
        <f t="shared" si="1002"/>
        <v>0</v>
      </c>
      <c r="AO171" s="211">
        <f t="shared" ref="AO171:AP171" si="1019">AO176+AO181+AO186+AO191</f>
        <v>0</v>
      </c>
      <c r="AP171" s="211">
        <f t="shared" si="1019"/>
        <v>0</v>
      </c>
      <c r="AQ171" s="212">
        <f t="shared" si="1004"/>
        <v>0</v>
      </c>
      <c r="AR171" s="373"/>
    </row>
    <row r="172" spans="1:44" ht="32.25" customHeight="1">
      <c r="A172" s="369"/>
      <c r="B172" s="370"/>
      <c r="C172" s="372"/>
      <c r="D172" s="202" t="s">
        <v>2</v>
      </c>
      <c r="E172" s="215">
        <f t="shared" si="1005"/>
        <v>0</v>
      </c>
      <c r="F172" s="215">
        <f t="shared" si="1006"/>
        <v>0</v>
      </c>
      <c r="G172" s="216">
        <f t="shared" si="1007"/>
        <v>0</v>
      </c>
      <c r="H172" s="211">
        <f t="shared" ref="H172:I174" si="1020">H177+H182+H187+H192</f>
        <v>0</v>
      </c>
      <c r="I172" s="211">
        <f t="shared" si="1020"/>
        <v>0</v>
      </c>
      <c r="J172" s="212">
        <f t="shared" si="1008"/>
        <v>0</v>
      </c>
      <c r="K172" s="211">
        <f t="shared" ref="K172:L172" si="1021">K177+K182+K187+K192</f>
        <v>0</v>
      </c>
      <c r="L172" s="211">
        <f t="shared" si="1021"/>
        <v>0</v>
      </c>
      <c r="M172" s="212">
        <f t="shared" si="984"/>
        <v>0</v>
      </c>
      <c r="N172" s="211">
        <f t="shared" ref="N172:O172" si="1022">N177+N182+N187+N192</f>
        <v>0</v>
      </c>
      <c r="O172" s="211">
        <f t="shared" si="1022"/>
        <v>0</v>
      </c>
      <c r="P172" s="212">
        <f t="shared" si="986"/>
        <v>0</v>
      </c>
      <c r="Q172" s="211">
        <f t="shared" ref="Q172:R172" si="1023">Q177+Q182+Q187+Q192</f>
        <v>0</v>
      </c>
      <c r="R172" s="211">
        <f t="shared" si="1023"/>
        <v>0</v>
      </c>
      <c r="S172" s="212">
        <f t="shared" si="988"/>
        <v>0</v>
      </c>
      <c r="T172" s="211">
        <f t="shared" ref="T172:U172" si="1024">T177+T182+T187+T192</f>
        <v>0</v>
      </c>
      <c r="U172" s="211">
        <f t="shared" si="1024"/>
        <v>0</v>
      </c>
      <c r="V172" s="212">
        <f t="shared" si="990"/>
        <v>0</v>
      </c>
      <c r="W172" s="211">
        <f t="shared" ref="W172:X172" si="1025">W177+W182+W187+W192</f>
        <v>0</v>
      </c>
      <c r="X172" s="211">
        <f t="shared" si="1025"/>
        <v>0</v>
      </c>
      <c r="Y172" s="212">
        <f t="shared" si="992"/>
        <v>0</v>
      </c>
      <c r="Z172" s="211">
        <f t="shared" ref="Z172:AA172" si="1026">Z177+Z182+Z187+Z192</f>
        <v>0</v>
      </c>
      <c r="AA172" s="211">
        <f t="shared" si="1026"/>
        <v>0</v>
      </c>
      <c r="AB172" s="212">
        <f t="shared" si="994"/>
        <v>0</v>
      </c>
      <c r="AC172" s="211">
        <f t="shared" ref="AC172:AD172" si="1027">AC177+AC182+AC187+AC192</f>
        <v>0</v>
      </c>
      <c r="AD172" s="211">
        <f t="shared" si="1027"/>
        <v>0</v>
      </c>
      <c r="AE172" s="212">
        <f t="shared" si="996"/>
        <v>0</v>
      </c>
      <c r="AF172" s="211">
        <f t="shared" ref="AF172:AG172" si="1028">AF177+AF182+AF187+AF192</f>
        <v>0</v>
      </c>
      <c r="AG172" s="211">
        <f t="shared" si="1028"/>
        <v>0</v>
      </c>
      <c r="AH172" s="212">
        <f t="shared" si="998"/>
        <v>0</v>
      </c>
      <c r="AI172" s="211">
        <f t="shared" ref="AI172:AJ172" si="1029">AI177+AI182+AI187+AI192</f>
        <v>0</v>
      </c>
      <c r="AJ172" s="211">
        <f t="shared" si="1029"/>
        <v>0</v>
      </c>
      <c r="AK172" s="212">
        <f t="shared" si="1000"/>
        <v>0</v>
      </c>
      <c r="AL172" s="211">
        <f t="shared" ref="AL172:AM172" si="1030">AL177+AL182+AL187+AL192</f>
        <v>0</v>
      </c>
      <c r="AM172" s="211">
        <f t="shared" si="1030"/>
        <v>0</v>
      </c>
      <c r="AN172" s="212">
        <f t="shared" si="1002"/>
        <v>0</v>
      </c>
      <c r="AO172" s="211">
        <f t="shared" ref="AO172:AP172" si="1031">AO177+AO182+AO187+AO192</f>
        <v>0</v>
      </c>
      <c r="AP172" s="211">
        <f t="shared" si="1031"/>
        <v>0</v>
      </c>
      <c r="AQ172" s="212">
        <f t="shared" si="1004"/>
        <v>0</v>
      </c>
      <c r="AR172" s="373"/>
    </row>
    <row r="173" spans="1:44" ht="32.25" customHeight="1">
      <c r="A173" s="369"/>
      <c r="B173" s="370"/>
      <c r="C173" s="372"/>
      <c r="D173" s="203" t="s">
        <v>43</v>
      </c>
      <c r="E173" s="215">
        <f t="shared" si="1005"/>
        <v>77383.351640000008</v>
      </c>
      <c r="F173" s="215">
        <f t="shared" si="1006"/>
        <v>8782.8410000000003</v>
      </c>
      <c r="G173" s="216">
        <f t="shared" si="1007"/>
        <v>11.349781075468547</v>
      </c>
      <c r="H173" s="211">
        <f t="shared" si="1020"/>
        <v>0</v>
      </c>
      <c r="I173" s="211">
        <f t="shared" si="1020"/>
        <v>0</v>
      </c>
      <c r="J173" s="212">
        <f t="shared" si="1008"/>
        <v>0</v>
      </c>
      <c r="K173" s="211">
        <f t="shared" ref="K173:L173" si="1032">K178+K183+K188+K193</f>
        <v>0</v>
      </c>
      <c r="L173" s="211">
        <f t="shared" si="1032"/>
        <v>0</v>
      </c>
      <c r="M173" s="212">
        <f t="shared" si="984"/>
        <v>0</v>
      </c>
      <c r="N173" s="211">
        <f t="shared" ref="N173:O173" si="1033">N178+N183+N188+N193</f>
        <v>8782.8410000000003</v>
      </c>
      <c r="O173" s="211">
        <f t="shared" si="1033"/>
        <v>8782.8410000000003</v>
      </c>
      <c r="P173" s="212">
        <f t="shared" si="986"/>
        <v>100</v>
      </c>
      <c r="Q173" s="211">
        <f t="shared" ref="Q173:R173" si="1034">Q178+Q183+Q188+Q193</f>
        <v>0</v>
      </c>
      <c r="R173" s="211">
        <f t="shared" si="1034"/>
        <v>0</v>
      </c>
      <c r="S173" s="212">
        <f t="shared" si="988"/>
        <v>0</v>
      </c>
      <c r="T173" s="211">
        <f t="shared" ref="T173:U173" si="1035">T178+T183+T188+T193</f>
        <v>0</v>
      </c>
      <c r="U173" s="211">
        <f t="shared" si="1035"/>
        <v>0</v>
      </c>
      <c r="V173" s="212">
        <f t="shared" si="990"/>
        <v>0</v>
      </c>
      <c r="W173" s="211">
        <f t="shared" ref="W173:X173" si="1036">W178+W183+W188+W193</f>
        <v>0</v>
      </c>
      <c r="X173" s="211">
        <f t="shared" si="1036"/>
        <v>0</v>
      </c>
      <c r="Y173" s="212">
        <f t="shared" si="992"/>
        <v>0</v>
      </c>
      <c r="Z173" s="211">
        <f t="shared" ref="Z173:AA173" si="1037">Z178+Z183+Z188+Z193</f>
        <v>2046.8347699999999</v>
      </c>
      <c r="AA173" s="211">
        <f t="shared" si="1037"/>
        <v>0</v>
      </c>
      <c r="AB173" s="212">
        <f t="shared" si="994"/>
        <v>0</v>
      </c>
      <c r="AC173" s="211">
        <f t="shared" ref="AC173:AD173" si="1038">AC178+AC183+AC188+AC193</f>
        <v>0</v>
      </c>
      <c r="AD173" s="211">
        <f t="shared" si="1038"/>
        <v>0</v>
      </c>
      <c r="AE173" s="212">
        <f t="shared" si="996"/>
        <v>0</v>
      </c>
      <c r="AF173" s="211">
        <f t="shared" ref="AF173:AG173" si="1039">AF178+AF183+AF188+AF193</f>
        <v>12924.691899999998</v>
      </c>
      <c r="AG173" s="211">
        <f t="shared" si="1039"/>
        <v>0</v>
      </c>
      <c r="AH173" s="212">
        <f t="shared" si="998"/>
        <v>0</v>
      </c>
      <c r="AI173" s="211">
        <f t="shared" ref="AI173:AJ173" si="1040">AI178+AI183+AI188+AI193</f>
        <v>4256.3519999999999</v>
      </c>
      <c r="AJ173" s="211">
        <f t="shared" si="1040"/>
        <v>0</v>
      </c>
      <c r="AK173" s="212">
        <f t="shared" si="1000"/>
        <v>0</v>
      </c>
      <c r="AL173" s="211">
        <f t="shared" ref="AL173:AM173" si="1041">AL178+AL183+AL188+AL193</f>
        <v>0</v>
      </c>
      <c r="AM173" s="211">
        <f t="shared" si="1041"/>
        <v>0</v>
      </c>
      <c r="AN173" s="212">
        <f t="shared" si="1002"/>
        <v>0</v>
      </c>
      <c r="AO173" s="211">
        <f t="shared" ref="AO173:AP173" si="1042">AO178+AO183+AO188+AO193</f>
        <v>49372.631970000002</v>
      </c>
      <c r="AP173" s="211">
        <f t="shared" si="1042"/>
        <v>0</v>
      </c>
      <c r="AQ173" s="212">
        <f t="shared" si="1004"/>
        <v>0</v>
      </c>
      <c r="AR173" s="373"/>
    </row>
    <row r="174" spans="1:44" ht="32.25" customHeight="1">
      <c r="A174" s="369"/>
      <c r="B174" s="370"/>
      <c r="C174" s="372"/>
      <c r="D174" s="204" t="s">
        <v>263</v>
      </c>
      <c r="E174" s="215">
        <f t="shared" si="1005"/>
        <v>0</v>
      </c>
      <c r="F174" s="215">
        <f t="shared" si="1006"/>
        <v>0</v>
      </c>
      <c r="G174" s="216">
        <f t="shared" si="1007"/>
        <v>0</v>
      </c>
      <c r="H174" s="211">
        <f t="shared" si="1020"/>
        <v>0</v>
      </c>
      <c r="I174" s="211">
        <f t="shared" si="1020"/>
        <v>0</v>
      </c>
      <c r="J174" s="212">
        <f t="shared" si="1008"/>
        <v>0</v>
      </c>
      <c r="K174" s="211">
        <f t="shared" ref="K174:L174" si="1043">K179+K184+K189+K194</f>
        <v>0</v>
      </c>
      <c r="L174" s="211">
        <f t="shared" si="1043"/>
        <v>0</v>
      </c>
      <c r="M174" s="212">
        <f t="shared" si="984"/>
        <v>0</v>
      </c>
      <c r="N174" s="211">
        <f t="shared" ref="N174:O174" si="1044">N179+N184+N189+N194</f>
        <v>0</v>
      </c>
      <c r="O174" s="211">
        <f t="shared" si="1044"/>
        <v>0</v>
      </c>
      <c r="P174" s="212">
        <f t="shared" si="986"/>
        <v>0</v>
      </c>
      <c r="Q174" s="211">
        <f t="shared" ref="Q174:R174" si="1045">Q179+Q184+Q189+Q194</f>
        <v>0</v>
      </c>
      <c r="R174" s="211">
        <f t="shared" si="1045"/>
        <v>0</v>
      </c>
      <c r="S174" s="212">
        <f t="shared" si="988"/>
        <v>0</v>
      </c>
      <c r="T174" s="211">
        <f t="shared" ref="T174:U174" si="1046">T179+T184+T189+T194</f>
        <v>0</v>
      </c>
      <c r="U174" s="211">
        <f t="shared" si="1046"/>
        <v>0</v>
      </c>
      <c r="V174" s="212">
        <f t="shared" si="990"/>
        <v>0</v>
      </c>
      <c r="W174" s="211">
        <f t="shared" ref="W174:X174" si="1047">W179+W184+W189+W194</f>
        <v>0</v>
      </c>
      <c r="X174" s="211">
        <f t="shared" si="1047"/>
        <v>0</v>
      </c>
      <c r="Y174" s="212">
        <f t="shared" si="992"/>
        <v>0</v>
      </c>
      <c r="Z174" s="211">
        <f t="shared" ref="Z174:AA174" si="1048">Z179+Z184+Z189+Z194</f>
        <v>0</v>
      </c>
      <c r="AA174" s="211">
        <f t="shared" si="1048"/>
        <v>0</v>
      </c>
      <c r="AB174" s="212">
        <f t="shared" si="994"/>
        <v>0</v>
      </c>
      <c r="AC174" s="211">
        <f t="shared" ref="AC174:AD174" si="1049">AC179+AC184+AC189+AC194</f>
        <v>0</v>
      </c>
      <c r="AD174" s="211">
        <f t="shared" si="1049"/>
        <v>0</v>
      </c>
      <c r="AE174" s="212">
        <f t="shared" si="996"/>
        <v>0</v>
      </c>
      <c r="AF174" s="211">
        <f t="shared" ref="AF174:AG174" si="1050">AF179+AF184+AF189+AF194</f>
        <v>0</v>
      </c>
      <c r="AG174" s="211">
        <f t="shared" si="1050"/>
        <v>0</v>
      </c>
      <c r="AH174" s="212">
        <f t="shared" si="998"/>
        <v>0</v>
      </c>
      <c r="AI174" s="211">
        <f t="shared" ref="AI174:AJ174" si="1051">AI179+AI184+AI189+AI194</f>
        <v>0</v>
      </c>
      <c r="AJ174" s="211">
        <f t="shared" si="1051"/>
        <v>0</v>
      </c>
      <c r="AK174" s="212">
        <f t="shared" si="1000"/>
        <v>0</v>
      </c>
      <c r="AL174" s="211">
        <f t="shared" ref="AL174:AM174" si="1052">AL179+AL184+AL189+AL194</f>
        <v>0</v>
      </c>
      <c r="AM174" s="211">
        <f t="shared" si="1052"/>
        <v>0</v>
      </c>
      <c r="AN174" s="212">
        <f t="shared" si="1002"/>
        <v>0</v>
      </c>
      <c r="AO174" s="211">
        <f t="shared" ref="AO174:AP174" si="1053">AO179+AO184+AO189+AO194</f>
        <v>0</v>
      </c>
      <c r="AP174" s="211">
        <f t="shared" si="1053"/>
        <v>0</v>
      </c>
      <c r="AQ174" s="212">
        <f t="shared" si="1004"/>
        <v>0</v>
      </c>
      <c r="AR174" s="373"/>
    </row>
    <row r="175" spans="1:44" ht="32.25" customHeight="1">
      <c r="A175" s="375" t="s">
        <v>380</v>
      </c>
      <c r="B175" s="376" t="s">
        <v>430</v>
      </c>
      <c r="C175" s="377" t="s">
        <v>352</v>
      </c>
      <c r="D175" s="235" t="s">
        <v>41</v>
      </c>
      <c r="E175" s="217">
        <f>H175+K175+N175+Q175+T175+W175+Z175+AC175+AF175+AI175+AL175+AO175</f>
        <v>4256.3519999999999</v>
      </c>
      <c r="F175" s="217">
        <f>I175+L175+O175+R175+U175+X175+AA175+AD175+AG175+AJ175+AM175+AP175</f>
        <v>0</v>
      </c>
      <c r="G175" s="218">
        <f>IF(F175,F175/E175*100,0)</f>
        <v>0</v>
      </c>
      <c r="H175" s="237">
        <f>SUM(H176:H179)</f>
        <v>0</v>
      </c>
      <c r="I175" s="237">
        <f>SUM(I176:I179)</f>
        <v>0</v>
      </c>
      <c r="J175" s="234">
        <f>IF(I175,I175/H175*100,0)</f>
        <v>0</v>
      </c>
      <c r="K175" s="237">
        <f t="shared" ref="K175:L175" si="1054">SUM(K176:K179)</f>
        <v>0</v>
      </c>
      <c r="L175" s="237">
        <f t="shared" si="1054"/>
        <v>0</v>
      </c>
      <c r="M175" s="234">
        <f t="shared" ref="M175:M179" si="1055">IF(L175,L175/K175*100,0)</f>
        <v>0</v>
      </c>
      <c r="N175" s="237">
        <f t="shared" ref="N175:O175" si="1056">SUM(N176:N179)</f>
        <v>0</v>
      </c>
      <c r="O175" s="237">
        <f t="shared" si="1056"/>
        <v>0</v>
      </c>
      <c r="P175" s="234">
        <f t="shared" ref="P175:P179" si="1057">IF(O175,O175/N175*100,0)</f>
        <v>0</v>
      </c>
      <c r="Q175" s="237">
        <f t="shared" ref="Q175:R175" si="1058">SUM(Q176:Q179)</f>
        <v>0</v>
      </c>
      <c r="R175" s="237">
        <f t="shared" si="1058"/>
        <v>0</v>
      </c>
      <c r="S175" s="234">
        <f t="shared" ref="S175:S179" si="1059">IF(R175,R175/Q175*100,0)</f>
        <v>0</v>
      </c>
      <c r="T175" s="237">
        <f t="shared" ref="T175:U175" si="1060">SUM(T176:T179)</f>
        <v>0</v>
      </c>
      <c r="U175" s="237">
        <f t="shared" si="1060"/>
        <v>0</v>
      </c>
      <c r="V175" s="234">
        <f t="shared" ref="V175:V179" si="1061">IF(U175,U175/T175*100,0)</f>
        <v>0</v>
      </c>
      <c r="W175" s="237">
        <f t="shared" ref="W175:X175" si="1062">SUM(W176:W179)</f>
        <v>0</v>
      </c>
      <c r="X175" s="237">
        <f t="shared" si="1062"/>
        <v>0</v>
      </c>
      <c r="Y175" s="234">
        <f t="shared" ref="Y175:Y179" si="1063">IF(X175,X175/W175*100,0)</f>
        <v>0</v>
      </c>
      <c r="Z175" s="237">
        <f t="shared" ref="Z175:AA175" si="1064">SUM(Z176:Z179)</f>
        <v>0</v>
      </c>
      <c r="AA175" s="237">
        <f t="shared" si="1064"/>
        <v>0</v>
      </c>
      <c r="AB175" s="234">
        <f t="shared" ref="AB175:AB179" si="1065">IF(AA175,AA175/Z175*100,0)</f>
        <v>0</v>
      </c>
      <c r="AC175" s="237">
        <f t="shared" ref="AC175:AD175" si="1066">SUM(AC176:AC179)</f>
        <v>0</v>
      </c>
      <c r="AD175" s="237">
        <f t="shared" si="1066"/>
        <v>0</v>
      </c>
      <c r="AE175" s="234">
        <f t="shared" ref="AE175:AE179" si="1067">IF(AD175,AD175/AC175*100,0)</f>
        <v>0</v>
      </c>
      <c r="AF175" s="237">
        <f t="shared" ref="AF175:AG175" si="1068">SUM(AF176:AF179)</f>
        <v>0</v>
      </c>
      <c r="AG175" s="237">
        <f t="shared" si="1068"/>
        <v>0</v>
      </c>
      <c r="AH175" s="234">
        <f t="shared" ref="AH175:AH179" si="1069">IF(AG175,AG175/AF175*100,0)</f>
        <v>0</v>
      </c>
      <c r="AI175" s="237">
        <f t="shared" ref="AI175:AJ175" si="1070">SUM(AI176:AI179)</f>
        <v>4256.3519999999999</v>
      </c>
      <c r="AJ175" s="237">
        <f t="shared" si="1070"/>
        <v>0</v>
      </c>
      <c r="AK175" s="234">
        <f t="shared" ref="AK175:AK179" si="1071">IF(AJ175,AJ175/AI175*100,0)</f>
        <v>0</v>
      </c>
      <c r="AL175" s="237">
        <f t="shared" ref="AL175:AM175" si="1072">SUM(AL176:AL179)</f>
        <v>0</v>
      </c>
      <c r="AM175" s="237">
        <f t="shared" si="1072"/>
        <v>0</v>
      </c>
      <c r="AN175" s="234">
        <f t="shared" ref="AN175:AN179" si="1073">IF(AM175,AM175/AL175*100,0)</f>
        <v>0</v>
      </c>
      <c r="AO175" s="237">
        <f t="shared" ref="AO175:AP175" si="1074">SUM(AO176:AO179)</f>
        <v>0</v>
      </c>
      <c r="AP175" s="237">
        <f t="shared" si="1074"/>
        <v>0</v>
      </c>
      <c r="AQ175" s="234">
        <f t="shared" ref="AQ175:AQ179" si="1075">IF(AP175,AP175/AO175*100,0)</f>
        <v>0</v>
      </c>
      <c r="AR175" s="373"/>
    </row>
    <row r="176" spans="1:44" ht="32.25" customHeight="1">
      <c r="A176" s="356"/>
      <c r="B176" s="357"/>
      <c r="C176" s="372"/>
      <c r="D176" s="202" t="s">
        <v>37</v>
      </c>
      <c r="E176" s="215">
        <f t="shared" ref="E176:E179" si="1076">H176+K176+N176+Q176+T176+W176+Z176+AC176+AF176+AI176+AL176+AO176</f>
        <v>0</v>
      </c>
      <c r="F176" s="215">
        <f t="shared" ref="F176:F179" si="1077">I176+L176+O176+R176+U176+X176+AA176+AD176+AG176+AJ176+AM176+AP176</f>
        <v>0</v>
      </c>
      <c r="G176" s="216">
        <f t="shared" ref="G176:G179" si="1078">IF(F176,F176/E176*100,0)</f>
        <v>0</v>
      </c>
      <c r="H176" s="211"/>
      <c r="I176" s="211"/>
      <c r="J176" s="212">
        <f t="shared" ref="J176:J179" si="1079">IF(I176,I176/H176*100,0)</f>
        <v>0</v>
      </c>
      <c r="K176" s="211"/>
      <c r="L176" s="211"/>
      <c r="M176" s="212">
        <f t="shared" si="1055"/>
        <v>0</v>
      </c>
      <c r="N176" s="211"/>
      <c r="O176" s="211"/>
      <c r="P176" s="212">
        <f t="shared" si="1057"/>
        <v>0</v>
      </c>
      <c r="Q176" s="211"/>
      <c r="R176" s="211"/>
      <c r="S176" s="212">
        <f t="shared" si="1059"/>
        <v>0</v>
      </c>
      <c r="T176" s="211"/>
      <c r="U176" s="211"/>
      <c r="V176" s="212">
        <f t="shared" si="1061"/>
        <v>0</v>
      </c>
      <c r="W176" s="211"/>
      <c r="X176" s="211"/>
      <c r="Y176" s="212">
        <f t="shared" si="1063"/>
        <v>0</v>
      </c>
      <c r="Z176" s="211"/>
      <c r="AA176" s="211"/>
      <c r="AB176" s="212">
        <f t="shared" si="1065"/>
        <v>0</v>
      </c>
      <c r="AC176" s="211"/>
      <c r="AD176" s="211"/>
      <c r="AE176" s="212">
        <f t="shared" si="1067"/>
        <v>0</v>
      </c>
      <c r="AF176" s="211"/>
      <c r="AG176" s="211"/>
      <c r="AH176" s="212">
        <f t="shared" si="1069"/>
        <v>0</v>
      </c>
      <c r="AI176" s="211"/>
      <c r="AJ176" s="211"/>
      <c r="AK176" s="212">
        <f t="shared" si="1071"/>
        <v>0</v>
      </c>
      <c r="AL176" s="211"/>
      <c r="AM176" s="211"/>
      <c r="AN176" s="212">
        <f t="shared" si="1073"/>
        <v>0</v>
      </c>
      <c r="AO176" s="211"/>
      <c r="AP176" s="211"/>
      <c r="AQ176" s="212">
        <f t="shared" si="1075"/>
        <v>0</v>
      </c>
      <c r="AR176" s="373"/>
    </row>
    <row r="177" spans="1:44" ht="32.25" customHeight="1">
      <c r="A177" s="356"/>
      <c r="B177" s="357"/>
      <c r="C177" s="372"/>
      <c r="D177" s="202" t="s">
        <v>2</v>
      </c>
      <c r="E177" s="215">
        <f t="shared" si="1076"/>
        <v>0</v>
      </c>
      <c r="F177" s="215">
        <f t="shared" si="1077"/>
        <v>0</v>
      </c>
      <c r="G177" s="216">
        <f t="shared" si="1078"/>
        <v>0</v>
      </c>
      <c r="H177" s="211"/>
      <c r="I177" s="211"/>
      <c r="J177" s="212">
        <f t="shared" si="1079"/>
        <v>0</v>
      </c>
      <c r="K177" s="211"/>
      <c r="L177" s="211"/>
      <c r="M177" s="212">
        <f t="shared" si="1055"/>
        <v>0</v>
      </c>
      <c r="N177" s="211"/>
      <c r="O177" s="211"/>
      <c r="P177" s="212">
        <f t="shared" si="1057"/>
        <v>0</v>
      </c>
      <c r="Q177" s="211"/>
      <c r="R177" s="211"/>
      <c r="S177" s="212">
        <f t="shared" si="1059"/>
        <v>0</v>
      </c>
      <c r="T177" s="211"/>
      <c r="U177" s="211"/>
      <c r="V177" s="212">
        <f t="shared" si="1061"/>
        <v>0</v>
      </c>
      <c r="W177" s="211"/>
      <c r="X177" s="211"/>
      <c r="Y177" s="212">
        <f t="shared" si="1063"/>
        <v>0</v>
      </c>
      <c r="Z177" s="211"/>
      <c r="AA177" s="211"/>
      <c r="AB177" s="212">
        <f t="shared" si="1065"/>
        <v>0</v>
      </c>
      <c r="AC177" s="211"/>
      <c r="AD177" s="211"/>
      <c r="AE177" s="212">
        <f t="shared" si="1067"/>
        <v>0</v>
      </c>
      <c r="AF177" s="211"/>
      <c r="AG177" s="211"/>
      <c r="AH177" s="212">
        <f t="shared" si="1069"/>
        <v>0</v>
      </c>
      <c r="AI177" s="211"/>
      <c r="AJ177" s="211"/>
      <c r="AK177" s="212">
        <f t="shared" si="1071"/>
        <v>0</v>
      </c>
      <c r="AL177" s="211"/>
      <c r="AM177" s="211"/>
      <c r="AN177" s="212">
        <f t="shared" si="1073"/>
        <v>0</v>
      </c>
      <c r="AO177" s="211"/>
      <c r="AP177" s="211"/>
      <c r="AQ177" s="212">
        <f t="shared" si="1075"/>
        <v>0</v>
      </c>
      <c r="AR177" s="373"/>
    </row>
    <row r="178" spans="1:44" ht="32.25" customHeight="1">
      <c r="A178" s="356"/>
      <c r="B178" s="357"/>
      <c r="C178" s="372"/>
      <c r="D178" s="203" t="s">
        <v>43</v>
      </c>
      <c r="E178" s="215">
        <f t="shared" si="1076"/>
        <v>4256.3519999999999</v>
      </c>
      <c r="F178" s="215">
        <f t="shared" si="1077"/>
        <v>0</v>
      </c>
      <c r="G178" s="216">
        <f t="shared" si="1078"/>
        <v>0</v>
      </c>
      <c r="H178" s="211"/>
      <c r="I178" s="211"/>
      <c r="J178" s="212">
        <f t="shared" si="1079"/>
        <v>0</v>
      </c>
      <c r="K178" s="211"/>
      <c r="L178" s="211"/>
      <c r="M178" s="212">
        <f t="shared" si="1055"/>
        <v>0</v>
      </c>
      <c r="N178" s="211"/>
      <c r="O178" s="211"/>
      <c r="P178" s="212">
        <f t="shared" si="1057"/>
        <v>0</v>
      </c>
      <c r="Q178" s="211"/>
      <c r="R178" s="211"/>
      <c r="S178" s="212">
        <f t="shared" si="1059"/>
        <v>0</v>
      </c>
      <c r="T178" s="211"/>
      <c r="U178" s="211"/>
      <c r="V178" s="212">
        <f t="shared" si="1061"/>
        <v>0</v>
      </c>
      <c r="W178" s="211"/>
      <c r="X178" s="211"/>
      <c r="Y178" s="212">
        <f t="shared" si="1063"/>
        <v>0</v>
      </c>
      <c r="Z178" s="211"/>
      <c r="AA178" s="211"/>
      <c r="AB178" s="212">
        <f t="shared" si="1065"/>
        <v>0</v>
      </c>
      <c r="AC178" s="211"/>
      <c r="AD178" s="211"/>
      <c r="AE178" s="212">
        <f t="shared" si="1067"/>
        <v>0</v>
      </c>
      <c r="AF178" s="211"/>
      <c r="AG178" s="211"/>
      <c r="AH178" s="212">
        <f t="shared" si="1069"/>
        <v>0</v>
      </c>
      <c r="AI178" s="211">
        <v>4256.3519999999999</v>
      </c>
      <c r="AJ178" s="211"/>
      <c r="AK178" s="212">
        <f t="shared" si="1071"/>
        <v>0</v>
      </c>
      <c r="AL178" s="211"/>
      <c r="AM178" s="211"/>
      <c r="AN178" s="212">
        <f t="shared" si="1073"/>
        <v>0</v>
      </c>
      <c r="AO178" s="211"/>
      <c r="AP178" s="211"/>
      <c r="AQ178" s="212">
        <f t="shared" si="1075"/>
        <v>0</v>
      </c>
      <c r="AR178" s="373"/>
    </row>
    <row r="179" spans="1:44" ht="32.25" customHeight="1">
      <c r="A179" s="356"/>
      <c r="B179" s="357"/>
      <c r="C179" s="372"/>
      <c r="D179" s="204" t="s">
        <v>263</v>
      </c>
      <c r="E179" s="215">
        <f t="shared" si="1076"/>
        <v>0</v>
      </c>
      <c r="F179" s="215">
        <f t="shared" si="1077"/>
        <v>0</v>
      </c>
      <c r="G179" s="216">
        <f t="shared" si="1078"/>
        <v>0</v>
      </c>
      <c r="H179" s="211"/>
      <c r="I179" s="211"/>
      <c r="J179" s="212">
        <f t="shared" si="1079"/>
        <v>0</v>
      </c>
      <c r="K179" s="211"/>
      <c r="L179" s="211"/>
      <c r="M179" s="212">
        <f t="shared" si="1055"/>
        <v>0</v>
      </c>
      <c r="N179" s="211"/>
      <c r="O179" s="211"/>
      <c r="P179" s="212">
        <f t="shared" si="1057"/>
        <v>0</v>
      </c>
      <c r="Q179" s="211"/>
      <c r="R179" s="211"/>
      <c r="S179" s="212">
        <f t="shared" si="1059"/>
        <v>0</v>
      </c>
      <c r="T179" s="211"/>
      <c r="U179" s="211"/>
      <c r="V179" s="212">
        <f t="shared" si="1061"/>
        <v>0</v>
      </c>
      <c r="W179" s="211"/>
      <c r="X179" s="211"/>
      <c r="Y179" s="212">
        <f t="shared" si="1063"/>
        <v>0</v>
      </c>
      <c r="Z179" s="211"/>
      <c r="AA179" s="211"/>
      <c r="AB179" s="212">
        <f t="shared" si="1065"/>
        <v>0</v>
      </c>
      <c r="AC179" s="211"/>
      <c r="AD179" s="211"/>
      <c r="AE179" s="212">
        <f t="shared" si="1067"/>
        <v>0</v>
      </c>
      <c r="AF179" s="211"/>
      <c r="AG179" s="211"/>
      <c r="AH179" s="212">
        <f t="shared" si="1069"/>
        <v>0</v>
      </c>
      <c r="AI179" s="211"/>
      <c r="AJ179" s="211"/>
      <c r="AK179" s="212">
        <f t="shared" si="1071"/>
        <v>0</v>
      </c>
      <c r="AL179" s="211"/>
      <c r="AM179" s="211"/>
      <c r="AN179" s="212">
        <f t="shared" si="1073"/>
        <v>0</v>
      </c>
      <c r="AO179" s="211"/>
      <c r="AP179" s="211"/>
      <c r="AQ179" s="212">
        <f t="shared" si="1075"/>
        <v>0</v>
      </c>
      <c r="AR179" s="373"/>
    </row>
    <row r="180" spans="1:44" ht="32.25" customHeight="1">
      <c r="A180" s="375" t="s">
        <v>381</v>
      </c>
      <c r="B180" s="376" t="s">
        <v>431</v>
      </c>
      <c r="C180" s="377" t="s">
        <v>352</v>
      </c>
      <c r="D180" s="235" t="s">
        <v>41</v>
      </c>
      <c r="E180" s="217">
        <f>H180+K180+N180+Q180+T180+W180+Z180+AC180+AF180+AI180+AL180+AO180</f>
        <v>21707.532899999998</v>
      </c>
      <c r="F180" s="217">
        <f>I180+L180+O180+R180+U180+X180+AA180+AD180+AG180+AJ180+AM180+AP180</f>
        <v>8782.8410000000003</v>
      </c>
      <c r="G180" s="218">
        <f>IF(F180,F180/E180*100,0)</f>
        <v>40.459876488313427</v>
      </c>
      <c r="H180" s="237">
        <f>SUM(H181:H184)</f>
        <v>0</v>
      </c>
      <c r="I180" s="237">
        <f>SUM(I181:I184)</f>
        <v>0</v>
      </c>
      <c r="J180" s="234">
        <f>IF(I180,I180/H180*100,0)</f>
        <v>0</v>
      </c>
      <c r="K180" s="237">
        <f t="shared" ref="K180:L180" si="1080">SUM(K181:K184)</f>
        <v>0</v>
      </c>
      <c r="L180" s="237">
        <f t="shared" si="1080"/>
        <v>0</v>
      </c>
      <c r="M180" s="234">
        <f t="shared" ref="M180:M214" si="1081">IF(L180,L180/K180*100,0)</f>
        <v>0</v>
      </c>
      <c r="N180" s="237">
        <f t="shared" ref="N180:O180" si="1082">SUM(N181:N184)</f>
        <v>8782.8410000000003</v>
      </c>
      <c r="O180" s="237">
        <f t="shared" si="1082"/>
        <v>8782.8410000000003</v>
      </c>
      <c r="P180" s="234">
        <f t="shared" ref="P180:P214" si="1083">IF(O180,O180/N180*100,0)</f>
        <v>100</v>
      </c>
      <c r="Q180" s="237">
        <f t="shared" ref="Q180:R180" si="1084">SUM(Q181:Q184)</f>
        <v>0</v>
      </c>
      <c r="R180" s="237">
        <f t="shared" si="1084"/>
        <v>0</v>
      </c>
      <c r="S180" s="234">
        <f t="shared" ref="S180:S214" si="1085">IF(R180,R180/Q180*100,0)</f>
        <v>0</v>
      </c>
      <c r="T180" s="237">
        <f t="shared" ref="T180:U180" si="1086">SUM(T181:T184)</f>
        <v>0</v>
      </c>
      <c r="U180" s="237">
        <f t="shared" si="1086"/>
        <v>0</v>
      </c>
      <c r="V180" s="234">
        <f t="shared" ref="V180:V214" si="1087">IF(U180,U180/T180*100,0)</f>
        <v>0</v>
      </c>
      <c r="W180" s="237">
        <f t="shared" ref="W180:X180" si="1088">SUM(W181:W184)</f>
        <v>0</v>
      </c>
      <c r="X180" s="237">
        <f t="shared" si="1088"/>
        <v>0</v>
      </c>
      <c r="Y180" s="234">
        <f t="shared" ref="Y180:Y214" si="1089">IF(X180,X180/W180*100,0)</f>
        <v>0</v>
      </c>
      <c r="Z180" s="237">
        <f t="shared" ref="Z180:AA180" si="1090">SUM(Z181:Z184)</f>
        <v>0</v>
      </c>
      <c r="AA180" s="237">
        <f t="shared" si="1090"/>
        <v>0</v>
      </c>
      <c r="AB180" s="234">
        <f t="shared" ref="AB180:AB214" si="1091">IF(AA180,AA180/Z180*100,0)</f>
        <v>0</v>
      </c>
      <c r="AC180" s="237">
        <f t="shared" ref="AC180:AD180" si="1092">SUM(AC181:AC184)</f>
        <v>0</v>
      </c>
      <c r="AD180" s="237">
        <f t="shared" si="1092"/>
        <v>0</v>
      </c>
      <c r="AE180" s="234">
        <f t="shared" ref="AE180:AE214" si="1093">IF(AD180,AD180/AC180*100,0)</f>
        <v>0</v>
      </c>
      <c r="AF180" s="237">
        <f t="shared" ref="AF180:AG180" si="1094">SUM(AF181:AF184)</f>
        <v>12924.691899999998</v>
      </c>
      <c r="AG180" s="237">
        <f t="shared" si="1094"/>
        <v>0</v>
      </c>
      <c r="AH180" s="234">
        <f t="shared" ref="AH180:AH214" si="1095">IF(AG180,AG180/AF180*100,0)</f>
        <v>0</v>
      </c>
      <c r="AI180" s="237">
        <f t="shared" ref="AI180:AJ180" si="1096">SUM(AI181:AI184)</f>
        <v>0</v>
      </c>
      <c r="AJ180" s="237">
        <f t="shared" si="1096"/>
        <v>0</v>
      </c>
      <c r="AK180" s="234">
        <f t="shared" ref="AK180:AK214" si="1097">IF(AJ180,AJ180/AI180*100,0)</f>
        <v>0</v>
      </c>
      <c r="AL180" s="237">
        <f t="shared" ref="AL180:AM180" si="1098">SUM(AL181:AL184)</f>
        <v>0</v>
      </c>
      <c r="AM180" s="237">
        <f t="shared" si="1098"/>
        <v>0</v>
      </c>
      <c r="AN180" s="234">
        <f t="shared" ref="AN180:AN214" si="1099">IF(AM180,AM180/AL180*100,0)</f>
        <v>0</v>
      </c>
      <c r="AO180" s="237">
        <f t="shared" ref="AO180:AP180" si="1100">SUM(AO181:AO184)</f>
        <v>0</v>
      </c>
      <c r="AP180" s="237">
        <f t="shared" si="1100"/>
        <v>0</v>
      </c>
      <c r="AQ180" s="234">
        <f t="shared" ref="AQ180:AQ214" si="1101">IF(AP180,AP180/AO180*100,0)</f>
        <v>0</v>
      </c>
      <c r="AR180" s="373"/>
    </row>
    <row r="181" spans="1:44" ht="32.25" customHeight="1">
      <c r="A181" s="356"/>
      <c r="B181" s="357"/>
      <c r="C181" s="372"/>
      <c r="D181" s="202" t="s">
        <v>37</v>
      </c>
      <c r="E181" s="215">
        <f t="shared" ref="E181:E214" si="1102">H181+K181+N181+Q181+T181+W181+Z181+AC181+AF181+AI181+AL181+AO181</f>
        <v>0</v>
      </c>
      <c r="F181" s="215">
        <f t="shared" ref="F181:F214" si="1103">I181+L181+O181+R181+U181+X181+AA181+AD181+AG181+AJ181+AM181+AP181</f>
        <v>0</v>
      </c>
      <c r="G181" s="216">
        <f t="shared" ref="G181:G214" si="1104">IF(F181,F181/E181*100,0)</f>
        <v>0</v>
      </c>
      <c r="H181" s="211"/>
      <c r="I181" s="211"/>
      <c r="J181" s="212">
        <f t="shared" ref="J181:J184" si="1105">IF(I181,I181/H181*100,0)</f>
        <v>0</v>
      </c>
      <c r="K181" s="211"/>
      <c r="L181" s="211"/>
      <c r="M181" s="212">
        <f t="shared" si="1081"/>
        <v>0</v>
      </c>
      <c r="N181" s="211"/>
      <c r="O181" s="211"/>
      <c r="P181" s="212">
        <f t="shared" si="1083"/>
        <v>0</v>
      </c>
      <c r="Q181" s="211"/>
      <c r="R181" s="211"/>
      <c r="S181" s="212">
        <f t="shared" si="1085"/>
        <v>0</v>
      </c>
      <c r="T181" s="211"/>
      <c r="U181" s="211"/>
      <c r="V181" s="212">
        <f t="shared" si="1087"/>
        <v>0</v>
      </c>
      <c r="W181" s="211"/>
      <c r="X181" s="211"/>
      <c r="Y181" s="212">
        <f t="shared" si="1089"/>
        <v>0</v>
      </c>
      <c r="Z181" s="211"/>
      <c r="AA181" s="211"/>
      <c r="AB181" s="212">
        <f t="shared" si="1091"/>
        <v>0</v>
      </c>
      <c r="AC181" s="211"/>
      <c r="AD181" s="211"/>
      <c r="AE181" s="212">
        <f t="shared" si="1093"/>
        <v>0</v>
      </c>
      <c r="AF181" s="211"/>
      <c r="AG181" s="211"/>
      <c r="AH181" s="212">
        <f t="shared" si="1095"/>
        <v>0</v>
      </c>
      <c r="AI181" s="211"/>
      <c r="AJ181" s="211"/>
      <c r="AK181" s="212">
        <f t="shared" si="1097"/>
        <v>0</v>
      </c>
      <c r="AL181" s="211"/>
      <c r="AM181" s="211"/>
      <c r="AN181" s="212">
        <f t="shared" si="1099"/>
        <v>0</v>
      </c>
      <c r="AO181" s="211"/>
      <c r="AP181" s="211"/>
      <c r="AQ181" s="212">
        <f t="shared" si="1101"/>
        <v>0</v>
      </c>
      <c r="AR181" s="373"/>
    </row>
    <row r="182" spans="1:44" ht="32.25" customHeight="1">
      <c r="A182" s="356"/>
      <c r="B182" s="357"/>
      <c r="C182" s="372"/>
      <c r="D182" s="202" t="s">
        <v>2</v>
      </c>
      <c r="E182" s="215">
        <f t="shared" si="1102"/>
        <v>0</v>
      </c>
      <c r="F182" s="215">
        <f t="shared" si="1103"/>
        <v>0</v>
      </c>
      <c r="G182" s="216">
        <f t="shared" si="1104"/>
        <v>0</v>
      </c>
      <c r="H182" s="211"/>
      <c r="I182" s="211"/>
      <c r="J182" s="212">
        <f t="shared" si="1105"/>
        <v>0</v>
      </c>
      <c r="K182" s="211"/>
      <c r="L182" s="211"/>
      <c r="M182" s="212">
        <f t="shared" si="1081"/>
        <v>0</v>
      </c>
      <c r="N182" s="211"/>
      <c r="O182" s="211"/>
      <c r="P182" s="212">
        <f t="shared" si="1083"/>
        <v>0</v>
      </c>
      <c r="Q182" s="211"/>
      <c r="R182" s="211"/>
      <c r="S182" s="212">
        <f t="shared" si="1085"/>
        <v>0</v>
      </c>
      <c r="T182" s="211"/>
      <c r="U182" s="211"/>
      <c r="V182" s="212">
        <f t="shared" si="1087"/>
        <v>0</v>
      </c>
      <c r="W182" s="211"/>
      <c r="X182" s="211"/>
      <c r="Y182" s="212">
        <f t="shared" si="1089"/>
        <v>0</v>
      </c>
      <c r="Z182" s="211"/>
      <c r="AA182" s="211"/>
      <c r="AB182" s="212">
        <f t="shared" si="1091"/>
        <v>0</v>
      </c>
      <c r="AC182" s="211"/>
      <c r="AD182" s="211"/>
      <c r="AE182" s="212">
        <f t="shared" si="1093"/>
        <v>0</v>
      </c>
      <c r="AF182" s="211"/>
      <c r="AG182" s="211"/>
      <c r="AH182" s="212">
        <f t="shared" si="1095"/>
        <v>0</v>
      </c>
      <c r="AI182" s="211"/>
      <c r="AJ182" s="211"/>
      <c r="AK182" s="212">
        <f t="shared" si="1097"/>
        <v>0</v>
      </c>
      <c r="AL182" s="211"/>
      <c r="AM182" s="211"/>
      <c r="AN182" s="212">
        <f t="shared" si="1099"/>
        <v>0</v>
      </c>
      <c r="AO182" s="211"/>
      <c r="AP182" s="211"/>
      <c r="AQ182" s="212">
        <f t="shared" si="1101"/>
        <v>0</v>
      </c>
      <c r="AR182" s="373"/>
    </row>
    <row r="183" spans="1:44" ht="32.25" customHeight="1">
      <c r="A183" s="356"/>
      <c r="B183" s="357"/>
      <c r="C183" s="372"/>
      <c r="D183" s="203" t="s">
        <v>43</v>
      </c>
      <c r="E183" s="215">
        <f t="shared" si="1102"/>
        <v>21707.532899999998</v>
      </c>
      <c r="F183" s="215">
        <f t="shared" si="1103"/>
        <v>8782.8410000000003</v>
      </c>
      <c r="G183" s="216">
        <f t="shared" si="1104"/>
        <v>40.459876488313427</v>
      </c>
      <c r="H183" s="211"/>
      <c r="I183" s="211"/>
      <c r="J183" s="212">
        <f t="shared" si="1105"/>
        <v>0</v>
      </c>
      <c r="K183" s="211"/>
      <c r="L183" s="211"/>
      <c r="M183" s="212">
        <f t="shared" si="1081"/>
        <v>0</v>
      </c>
      <c r="N183" s="211">
        <f>6643.5769+2139.2641</f>
        <v>8782.8410000000003</v>
      </c>
      <c r="O183" s="211">
        <f>6643.5769+2139.2641</f>
        <v>8782.8410000000003</v>
      </c>
      <c r="P183" s="212">
        <f t="shared" si="1083"/>
        <v>100</v>
      </c>
      <c r="Q183" s="211"/>
      <c r="R183" s="211"/>
      <c r="S183" s="212">
        <f t="shared" si="1085"/>
        <v>0</v>
      </c>
      <c r="T183" s="211"/>
      <c r="U183" s="211"/>
      <c r="V183" s="212">
        <f t="shared" si="1087"/>
        <v>0</v>
      </c>
      <c r="W183" s="211"/>
      <c r="X183" s="211"/>
      <c r="Y183" s="212">
        <f t="shared" si="1089"/>
        <v>0</v>
      </c>
      <c r="Z183" s="211"/>
      <c r="AA183" s="211"/>
      <c r="AB183" s="212">
        <f t="shared" si="1091"/>
        <v>0</v>
      </c>
      <c r="AC183" s="211"/>
      <c r="AD183" s="211"/>
      <c r="AE183" s="212">
        <f t="shared" si="1093"/>
        <v>0</v>
      </c>
      <c r="AF183" s="211">
        <f>21707.5329-6643.5769-2139.2641</f>
        <v>12924.691899999998</v>
      </c>
      <c r="AG183" s="211"/>
      <c r="AH183" s="212">
        <f t="shared" si="1095"/>
        <v>0</v>
      </c>
      <c r="AI183" s="211"/>
      <c r="AJ183" s="211"/>
      <c r="AK183" s="212">
        <f t="shared" si="1097"/>
        <v>0</v>
      </c>
      <c r="AL183" s="211"/>
      <c r="AM183" s="211"/>
      <c r="AN183" s="212">
        <f t="shared" si="1099"/>
        <v>0</v>
      </c>
      <c r="AO183" s="211"/>
      <c r="AP183" s="211"/>
      <c r="AQ183" s="212">
        <f t="shared" si="1101"/>
        <v>0</v>
      </c>
      <c r="AR183" s="373"/>
    </row>
    <row r="184" spans="1:44" ht="32.25" customHeight="1">
      <c r="A184" s="356"/>
      <c r="B184" s="357"/>
      <c r="C184" s="372"/>
      <c r="D184" s="204" t="s">
        <v>263</v>
      </c>
      <c r="E184" s="215">
        <f t="shared" si="1102"/>
        <v>0</v>
      </c>
      <c r="F184" s="215">
        <f t="shared" si="1103"/>
        <v>0</v>
      </c>
      <c r="G184" s="216">
        <f t="shared" si="1104"/>
        <v>0</v>
      </c>
      <c r="H184" s="211"/>
      <c r="I184" s="211"/>
      <c r="J184" s="212">
        <f t="shared" si="1105"/>
        <v>0</v>
      </c>
      <c r="K184" s="211"/>
      <c r="L184" s="211"/>
      <c r="M184" s="212">
        <f t="shared" si="1081"/>
        <v>0</v>
      </c>
      <c r="N184" s="211"/>
      <c r="O184" s="211"/>
      <c r="P184" s="212">
        <f t="shared" si="1083"/>
        <v>0</v>
      </c>
      <c r="Q184" s="211"/>
      <c r="R184" s="211"/>
      <c r="S184" s="212">
        <f t="shared" si="1085"/>
        <v>0</v>
      </c>
      <c r="T184" s="211"/>
      <c r="U184" s="211"/>
      <c r="V184" s="212">
        <f t="shared" si="1087"/>
        <v>0</v>
      </c>
      <c r="W184" s="211"/>
      <c r="X184" s="211"/>
      <c r="Y184" s="212">
        <f t="shared" si="1089"/>
        <v>0</v>
      </c>
      <c r="Z184" s="211"/>
      <c r="AA184" s="211"/>
      <c r="AB184" s="212">
        <f t="shared" si="1091"/>
        <v>0</v>
      </c>
      <c r="AC184" s="211"/>
      <c r="AD184" s="211"/>
      <c r="AE184" s="212">
        <f t="shared" si="1093"/>
        <v>0</v>
      </c>
      <c r="AF184" s="211"/>
      <c r="AG184" s="211"/>
      <c r="AH184" s="212">
        <f t="shared" si="1095"/>
        <v>0</v>
      </c>
      <c r="AI184" s="211"/>
      <c r="AJ184" s="211"/>
      <c r="AK184" s="212">
        <f t="shared" si="1097"/>
        <v>0</v>
      </c>
      <c r="AL184" s="211"/>
      <c r="AM184" s="211"/>
      <c r="AN184" s="212">
        <f t="shared" si="1099"/>
        <v>0</v>
      </c>
      <c r="AO184" s="211"/>
      <c r="AP184" s="211"/>
      <c r="AQ184" s="212">
        <f t="shared" si="1101"/>
        <v>0</v>
      </c>
      <c r="AR184" s="373"/>
    </row>
    <row r="185" spans="1:44" ht="32.25" customHeight="1">
      <c r="A185" s="375" t="s">
        <v>382</v>
      </c>
      <c r="B185" s="376" t="s">
        <v>432</v>
      </c>
      <c r="C185" s="377" t="s">
        <v>352</v>
      </c>
      <c r="D185" s="235" t="s">
        <v>41</v>
      </c>
      <c r="E185" s="217">
        <f>H185+K185+N185+Q185+T185+W185+Z185+AC185+AF185+AI185+AL185+AO185</f>
        <v>46802.554770000002</v>
      </c>
      <c r="F185" s="217">
        <f>I185+L185+O185+R185+U185+X185+AA185+AD185+AG185+AJ185+AM185+AP185</f>
        <v>0</v>
      </c>
      <c r="G185" s="218">
        <f>IF(F185,F185/E185*100,0)</f>
        <v>0</v>
      </c>
      <c r="H185" s="237">
        <f>SUM(H186:H189)</f>
        <v>0</v>
      </c>
      <c r="I185" s="237">
        <f>SUM(I186:I189)</f>
        <v>0</v>
      </c>
      <c r="J185" s="234">
        <f>IF(I185,I185/H185*100,0)</f>
        <v>0</v>
      </c>
      <c r="K185" s="237">
        <f t="shared" ref="K185:L185" si="1106">SUM(K186:K189)</f>
        <v>0</v>
      </c>
      <c r="L185" s="237">
        <f t="shared" si="1106"/>
        <v>0</v>
      </c>
      <c r="M185" s="234">
        <f t="shared" si="1081"/>
        <v>0</v>
      </c>
      <c r="N185" s="237">
        <f t="shared" ref="N185:O185" si="1107">SUM(N186:N189)</f>
        <v>0</v>
      </c>
      <c r="O185" s="237">
        <f t="shared" si="1107"/>
        <v>0</v>
      </c>
      <c r="P185" s="234">
        <f t="shared" si="1083"/>
        <v>0</v>
      </c>
      <c r="Q185" s="237">
        <f t="shared" ref="Q185:R185" si="1108">SUM(Q186:Q189)</f>
        <v>0</v>
      </c>
      <c r="R185" s="237">
        <f t="shared" si="1108"/>
        <v>0</v>
      </c>
      <c r="S185" s="234">
        <f t="shared" si="1085"/>
        <v>0</v>
      </c>
      <c r="T185" s="237">
        <f t="shared" ref="T185:U185" si="1109">SUM(T186:T189)</f>
        <v>0</v>
      </c>
      <c r="U185" s="237">
        <f t="shared" si="1109"/>
        <v>0</v>
      </c>
      <c r="V185" s="234">
        <f t="shared" si="1087"/>
        <v>0</v>
      </c>
      <c r="W185" s="237">
        <f t="shared" ref="W185:X185" si="1110">SUM(W186:W189)</f>
        <v>0</v>
      </c>
      <c r="X185" s="237">
        <f t="shared" si="1110"/>
        <v>0</v>
      </c>
      <c r="Y185" s="234">
        <f t="shared" si="1089"/>
        <v>0</v>
      </c>
      <c r="Z185" s="237">
        <f t="shared" ref="Z185:AA185" si="1111">SUM(Z186:Z189)</f>
        <v>2046.8347699999999</v>
      </c>
      <c r="AA185" s="237">
        <f t="shared" si="1111"/>
        <v>0</v>
      </c>
      <c r="AB185" s="234">
        <f t="shared" si="1091"/>
        <v>0</v>
      </c>
      <c r="AC185" s="237">
        <f t="shared" ref="AC185:AD185" si="1112">SUM(AC186:AC189)</f>
        <v>0</v>
      </c>
      <c r="AD185" s="237">
        <f t="shared" si="1112"/>
        <v>0</v>
      </c>
      <c r="AE185" s="234">
        <f t="shared" si="1093"/>
        <v>0</v>
      </c>
      <c r="AF185" s="237">
        <f t="shared" ref="AF185:AG185" si="1113">SUM(AF186:AF189)</f>
        <v>0</v>
      </c>
      <c r="AG185" s="237">
        <f t="shared" si="1113"/>
        <v>0</v>
      </c>
      <c r="AH185" s="234">
        <f t="shared" si="1095"/>
        <v>0</v>
      </c>
      <c r="AI185" s="237">
        <f t="shared" ref="AI185:AJ185" si="1114">SUM(AI186:AI189)</f>
        <v>0</v>
      </c>
      <c r="AJ185" s="237">
        <f t="shared" si="1114"/>
        <v>0</v>
      </c>
      <c r="AK185" s="234">
        <f t="shared" si="1097"/>
        <v>0</v>
      </c>
      <c r="AL185" s="237">
        <f t="shared" ref="AL185:AM185" si="1115">SUM(AL186:AL189)</f>
        <v>0</v>
      </c>
      <c r="AM185" s="237">
        <f t="shared" si="1115"/>
        <v>0</v>
      </c>
      <c r="AN185" s="234">
        <f t="shared" si="1099"/>
        <v>0</v>
      </c>
      <c r="AO185" s="237">
        <f t="shared" ref="AO185:AP185" si="1116">SUM(AO186:AO189)</f>
        <v>44755.72</v>
      </c>
      <c r="AP185" s="237">
        <f t="shared" si="1116"/>
        <v>0</v>
      </c>
      <c r="AQ185" s="234">
        <f t="shared" si="1101"/>
        <v>0</v>
      </c>
      <c r="AR185" s="373"/>
    </row>
    <row r="186" spans="1:44" ht="32.25" customHeight="1">
      <c r="A186" s="356"/>
      <c r="B186" s="357"/>
      <c r="C186" s="372"/>
      <c r="D186" s="202" t="s">
        <v>37</v>
      </c>
      <c r="E186" s="215">
        <f t="shared" ref="E186:E189" si="1117">H186+K186+N186+Q186+T186+W186+Z186+AC186+AF186+AI186+AL186+AO186</f>
        <v>0</v>
      </c>
      <c r="F186" s="215">
        <f t="shared" ref="F186:F189" si="1118">I186+L186+O186+R186+U186+X186+AA186+AD186+AG186+AJ186+AM186+AP186</f>
        <v>0</v>
      </c>
      <c r="G186" s="216">
        <f t="shared" ref="G186:G189" si="1119">IF(F186,F186/E186*100,0)</f>
        <v>0</v>
      </c>
      <c r="H186" s="211"/>
      <c r="I186" s="211"/>
      <c r="J186" s="212">
        <f t="shared" ref="J186:J189" si="1120">IF(I186,I186/H186*100,0)</f>
        <v>0</v>
      </c>
      <c r="K186" s="211"/>
      <c r="L186" s="211"/>
      <c r="M186" s="212">
        <f t="shared" si="1081"/>
        <v>0</v>
      </c>
      <c r="N186" s="211"/>
      <c r="O186" s="211"/>
      <c r="P186" s="212">
        <f t="shared" si="1083"/>
        <v>0</v>
      </c>
      <c r="Q186" s="211"/>
      <c r="R186" s="211"/>
      <c r="S186" s="212">
        <f t="shared" si="1085"/>
        <v>0</v>
      </c>
      <c r="T186" s="211"/>
      <c r="U186" s="211"/>
      <c r="V186" s="212">
        <f t="shared" si="1087"/>
        <v>0</v>
      </c>
      <c r="W186" s="211"/>
      <c r="X186" s="211"/>
      <c r="Y186" s="212">
        <f t="shared" si="1089"/>
        <v>0</v>
      </c>
      <c r="Z186" s="211"/>
      <c r="AA186" s="211"/>
      <c r="AB186" s="212">
        <f t="shared" si="1091"/>
        <v>0</v>
      </c>
      <c r="AC186" s="211"/>
      <c r="AD186" s="211"/>
      <c r="AE186" s="212">
        <f t="shared" si="1093"/>
        <v>0</v>
      </c>
      <c r="AF186" s="211"/>
      <c r="AG186" s="211"/>
      <c r="AH186" s="212">
        <f t="shared" si="1095"/>
        <v>0</v>
      </c>
      <c r="AI186" s="211"/>
      <c r="AJ186" s="211"/>
      <c r="AK186" s="212">
        <f t="shared" si="1097"/>
        <v>0</v>
      </c>
      <c r="AL186" s="211"/>
      <c r="AM186" s="211"/>
      <c r="AN186" s="212">
        <f t="shared" si="1099"/>
        <v>0</v>
      </c>
      <c r="AO186" s="211"/>
      <c r="AP186" s="211"/>
      <c r="AQ186" s="212">
        <f t="shared" si="1101"/>
        <v>0</v>
      </c>
      <c r="AR186" s="373"/>
    </row>
    <row r="187" spans="1:44" ht="32.25" customHeight="1">
      <c r="A187" s="356"/>
      <c r="B187" s="357"/>
      <c r="C187" s="372"/>
      <c r="D187" s="202" t="s">
        <v>2</v>
      </c>
      <c r="E187" s="215">
        <f t="shared" si="1117"/>
        <v>0</v>
      </c>
      <c r="F187" s="215">
        <f t="shared" si="1118"/>
        <v>0</v>
      </c>
      <c r="G187" s="216">
        <f t="shared" si="1119"/>
        <v>0</v>
      </c>
      <c r="H187" s="211"/>
      <c r="I187" s="211"/>
      <c r="J187" s="212">
        <f t="shared" si="1120"/>
        <v>0</v>
      </c>
      <c r="K187" s="211"/>
      <c r="L187" s="211"/>
      <c r="M187" s="212">
        <f t="shared" si="1081"/>
        <v>0</v>
      </c>
      <c r="N187" s="211"/>
      <c r="O187" s="211"/>
      <c r="P187" s="212">
        <f t="shared" si="1083"/>
        <v>0</v>
      </c>
      <c r="Q187" s="211"/>
      <c r="R187" s="211"/>
      <c r="S187" s="212">
        <f t="shared" si="1085"/>
        <v>0</v>
      </c>
      <c r="T187" s="211"/>
      <c r="U187" s="211"/>
      <c r="V187" s="212">
        <f t="shared" si="1087"/>
        <v>0</v>
      </c>
      <c r="W187" s="211"/>
      <c r="X187" s="211"/>
      <c r="Y187" s="212">
        <f t="shared" si="1089"/>
        <v>0</v>
      </c>
      <c r="Z187" s="211"/>
      <c r="AA187" s="211"/>
      <c r="AB187" s="212">
        <f t="shared" si="1091"/>
        <v>0</v>
      </c>
      <c r="AC187" s="211"/>
      <c r="AD187" s="211"/>
      <c r="AE187" s="212">
        <f t="shared" si="1093"/>
        <v>0</v>
      </c>
      <c r="AF187" s="211"/>
      <c r="AG187" s="211"/>
      <c r="AH187" s="212">
        <f t="shared" si="1095"/>
        <v>0</v>
      </c>
      <c r="AI187" s="211"/>
      <c r="AJ187" s="211"/>
      <c r="AK187" s="212">
        <f t="shared" si="1097"/>
        <v>0</v>
      </c>
      <c r="AL187" s="211"/>
      <c r="AM187" s="211"/>
      <c r="AN187" s="212">
        <f t="shared" si="1099"/>
        <v>0</v>
      </c>
      <c r="AO187" s="211"/>
      <c r="AP187" s="211"/>
      <c r="AQ187" s="212">
        <f t="shared" si="1101"/>
        <v>0</v>
      </c>
      <c r="AR187" s="373"/>
    </row>
    <row r="188" spans="1:44" ht="32.25" customHeight="1">
      <c r="A188" s="356"/>
      <c r="B188" s="357"/>
      <c r="C188" s="372"/>
      <c r="D188" s="203" t="s">
        <v>43</v>
      </c>
      <c r="E188" s="215">
        <f t="shared" si="1117"/>
        <v>46802.554770000002</v>
      </c>
      <c r="F188" s="215">
        <f t="shared" si="1118"/>
        <v>0</v>
      </c>
      <c r="G188" s="216">
        <f t="shared" si="1119"/>
        <v>0</v>
      </c>
      <c r="H188" s="211"/>
      <c r="I188" s="211"/>
      <c r="J188" s="212">
        <f t="shared" si="1120"/>
        <v>0</v>
      </c>
      <c r="K188" s="211"/>
      <c r="L188" s="211"/>
      <c r="M188" s="212">
        <f t="shared" si="1081"/>
        <v>0</v>
      </c>
      <c r="N188" s="211"/>
      <c r="O188" s="211"/>
      <c r="P188" s="212">
        <f t="shared" si="1083"/>
        <v>0</v>
      </c>
      <c r="Q188" s="211"/>
      <c r="R188" s="211"/>
      <c r="S188" s="212">
        <f t="shared" si="1085"/>
        <v>0</v>
      </c>
      <c r="T188" s="211"/>
      <c r="U188" s="211"/>
      <c r="V188" s="212">
        <f t="shared" si="1087"/>
        <v>0</v>
      </c>
      <c r="W188" s="211"/>
      <c r="X188" s="211"/>
      <c r="Y188" s="212">
        <f t="shared" si="1089"/>
        <v>0</v>
      </c>
      <c r="Z188" s="211">
        <v>2046.8347699999999</v>
      </c>
      <c r="AA188" s="211"/>
      <c r="AB188" s="212">
        <f t="shared" si="1091"/>
        <v>0</v>
      </c>
      <c r="AC188" s="211"/>
      <c r="AD188" s="211"/>
      <c r="AE188" s="212">
        <f t="shared" si="1093"/>
        <v>0</v>
      </c>
      <c r="AF188" s="211"/>
      <c r="AG188" s="211"/>
      <c r="AH188" s="212">
        <f t="shared" si="1095"/>
        <v>0</v>
      </c>
      <c r="AI188" s="211"/>
      <c r="AJ188" s="211"/>
      <c r="AK188" s="212">
        <f t="shared" si="1097"/>
        <v>0</v>
      </c>
      <c r="AL188" s="211"/>
      <c r="AM188" s="211"/>
      <c r="AN188" s="212">
        <f t="shared" si="1099"/>
        <v>0</v>
      </c>
      <c r="AO188" s="211">
        <v>44755.72</v>
      </c>
      <c r="AP188" s="211"/>
      <c r="AQ188" s="212">
        <f t="shared" si="1101"/>
        <v>0</v>
      </c>
      <c r="AR188" s="373"/>
    </row>
    <row r="189" spans="1:44" ht="32.25" customHeight="1">
      <c r="A189" s="356"/>
      <c r="B189" s="357"/>
      <c r="C189" s="372"/>
      <c r="D189" s="204" t="s">
        <v>263</v>
      </c>
      <c r="E189" s="215">
        <f t="shared" si="1117"/>
        <v>0</v>
      </c>
      <c r="F189" s="215">
        <f t="shared" si="1118"/>
        <v>0</v>
      </c>
      <c r="G189" s="216">
        <f t="shared" si="1119"/>
        <v>0</v>
      </c>
      <c r="H189" s="211"/>
      <c r="I189" s="211"/>
      <c r="J189" s="212">
        <f t="shared" si="1120"/>
        <v>0</v>
      </c>
      <c r="K189" s="211"/>
      <c r="L189" s="211"/>
      <c r="M189" s="212">
        <f t="shared" si="1081"/>
        <v>0</v>
      </c>
      <c r="N189" s="211"/>
      <c r="O189" s="211"/>
      <c r="P189" s="212">
        <f t="shared" si="1083"/>
        <v>0</v>
      </c>
      <c r="Q189" s="211"/>
      <c r="R189" s="211"/>
      <c r="S189" s="212">
        <f t="shared" si="1085"/>
        <v>0</v>
      </c>
      <c r="T189" s="211"/>
      <c r="U189" s="211"/>
      <c r="V189" s="212">
        <f t="shared" si="1087"/>
        <v>0</v>
      </c>
      <c r="W189" s="211"/>
      <c r="X189" s="211"/>
      <c r="Y189" s="212">
        <f t="shared" si="1089"/>
        <v>0</v>
      </c>
      <c r="Z189" s="211"/>
      <c r="AA189" s="211"/>
      <c r="AB189" s="212">
        <f t="shared" si="1091"/>
        <v>0</v>
      </c>
      <c r="AC189" s="211"/>
      <c r="AD189" s="211"/>
      <c r="AE189" s="212">
        <f t="shared" si="1093"/>
        <v>0</v>
      </c>
      <c r="AF189" s="211"/>
      <c r="AG189" s="211"/>
      <c r="AH189" s="212">
        <f t="shared" si="1095"/>
        <v>0</v>
      </c>
      <c r="AI189" s="211"/>
      <c r="AJ189" s="211"/>
      <c r="AK189" s="212">
        <f t="shared" si="1097"/>
        <v>0</v>
      </c>
      <c r="AL189" s="211"/>
      <c r="AM189" s="211"/>
      <c r="AN189" s="212">
        <f t="shared" si="1099"/>
        <v>0</v>
      </c>
      <c r="AO189" s="211"/>
      <c r="AP189" s="211"/>
      <c r="AQ189" s="212">
        <f t="shared" si="1101"/>
        <v>0</v>
      </c>
      <c r="AR189" s="373"/>
    </row>
    <row r="190" spans="1:44" ht="32.25" customHeight="1">
      <c r="A190" s="375" t="s">
        <v>383</v>
      </c>
      <c r="B190" s="376" t="s">
        <v>384</v>
      </c>
      <c r="C190" s="377" t="s">
        <v>352</v>
      </c>
      <c r="D190" s="235" t="s">
        <v>41</v>
      </c>
      <c r="E190" s="217">
        <f>H190+K190+N190+Q190+T190+W190+Z190+AC190+AF190+AI190+AL190+AO190</f>
        <v>4616.9119700000001</v>
      </c>
      <c r="F190" s="217">
        <f>I190+L190+O190+R190+U190+X190+AA190+AD190+AG190+AJ190+AM190+AP190</f>
        <v>0</v>
      </c>
      <c r="G190" s="218">
        <f>IF(F190,F190/E190*100,0)</f>
        <v>0</v>
      </c>
      <c r="H190" s="237">
        <f>SUM(H191:H194)</f>
        <v>0</v>
      </c>
      <c r="I190" s="237">
        <f>SUM(I191:I194)</f>
        <v>0</v>
      </c>
      <c r="J190" s="234">
        <f>IF(I190,I190/H190*100,0)</f>
        <v>0</v>
      </c>
      <c r="K190" s="237">
        <f t="shared" ref="K190:L190" si="1121">SUM(K191:K194)</f>
        <v>0</v>
      </c>
      <c r="L190" s="237">
        <f t="shared" si="1121"/>
        <v>0</v>
      </c>
      <c r="M190" s="234">
        <f t="shared" ref="M190:M199" si="1122">IF(L190,L190/K190*100,0)</f>
        <v>0</v>
      </c>
      <c r="N190" s="237">
        <f t="shared" ref="N190:O190" si="1123">SUM(N191:N194)</f>
        <v>0</v>
      </c>
      <c r="O190" s="237">
        <f t="shared" si="1123"/>
        <v>0</v>
      </c>
      <c r="P190" s="234">
        <f t="shared" ref="P190:P199" si="1124">IF(O190,O190/N190*100,0)</f>
        <v>0</v>
      </c>
      <c r="Q190" s="237">
        <f t="shared" ref="Q190:R190" si="1125">SUM(Q191:Q194)</f>
        <v>0</v>
      </c>
      <c r="R190" s="237">
        <f t="shared" si="1125"/>
        <v>0</v>
      </c>
      <c r="S190" s="234">
        <f t="shared" ref="S190:S199" si="1126">IF(R190,R190/Q190*100,0)</f>
        <v>0</v>
      </c>
      <c r="T190" s="237">
        <f t="shared" ref="T190:U190" si="1127">SUM(T191:T194)</f>
        <v>0</v>
      </c>
      <c r="U190" s="237">
        <f t="shared" si="1127"/>
        <v>0</v>
      </c>
      <c r="V190" s="234">
        <f t="shared" ref="V190:V199" si="1128">IF(U190,U190/T190*100,0)</f>
        <v>0</v>
      </c>
      <c r="W190" s="237">
        <f t="shared" ref="W190:X190" si="1129">SUM(W191:W194)</f>
        <v>0</v>
      </c>
      <c r="X190" s="237">
        <f t="shared" si="1129"/>
        <v>0</v>
      </c>
      <c r="Y190" s="234">
        <f t="shared" ref="Y190:Y199" si="1130">IF(X190,X190/W190*100,0)</f>
        <v>0</v>
      </c>
      <c r="Z190" s="237">
        <f t="shared" ref="Z190:AA190" si="1131">SUM(Z191:Z194)</f>
        <v>0</v>
      </c>
      <c r="AA190" s="237">
        <f t="shared" si="1131"/>
        <v>0</v>
      </c>
      <c r="AB190" s="234">
        <f t="shared" ref="AB190:AB199" si="1132">IF(AA190,AA190/Z190*100,0)</f>
        <v>0</v>
      </c>
      <c r="AC190" s="237">
        <f t="shared" ref="AC190:AD190" si="1133">SUM(AC191:AC194)</f>
        <v>0</v>
      </c>
      <c r="AD190" s="237">
        <f t="shared" si="1133"/>
        <v>0</v>
      </c>
      <c r="AE190" s="234">
        <f t="shared" ref="AE190:AE199" si="1134">IF(AD190,AD190/AC190*100,0)</f>
        <v>0</v>
      </c>
      <c r="AF190" s="237">
        <f t="shared" ref="AF190:AG190" si="1135">SUM(AF191:AF194)</f>
        <v>0</v>
      </c>
      <c r="AG190" s="237">
        <f t="shared" si="1135"/>
        <v>0</v>
      </c>
      <c r="AH190" s="234">
        <f t="shared" ref="AH190:AH199" si="1136">IF(AG190,AG190/AF190*100,0)</f>
        <v>0</v>
      </c>
      <c r="AI190" s="237">
        <f t="shared" ref="AI190:AJ190" si="1137">SUM(AI191:AI194)</f>
        <v>0</v>
      </c>
      <c r="AJ190" s="237">
        <f t="shared" si="1137"/>
        <v>0</v>
      </c>
      <c r="AK190" s="234">
        <f t="shared" ref="AK190:AK199" si="1138">IF(AJ190,AJ190/AI190*100,0)</f>
        <v>0</v>
      </c>
      <c r="AL190" s="237">
        <f t="shared" ref="AL190:AM190" si="1139">SUM(AL191:AL194)</f>
        <v>0</v>
      </c>
      <c r="AM190" s="237">
        <f t="shared" si="1139"/>
        <v>0</v>
      </c>
      <c r="AN190" s="234">
        <f t="shared" ref="AN190:AN199" si="1140">IF(AM190,AM190/AL190*100,0)</f>
        <v>0</v>
      </c>
      <c r="AO190" s="237">
        <f t="shared" ref="AO190:AP190" si="1141">SUM(AO191:AO194)</f>
        <v>4616.9119700000001</v>
      </c>
      <c r="AP190" s="237">
        <f t="shared" si="1141"/>
        <v>0</v>
      </c>
      <c r="AQ190" s="234">
        <f t="shared" ref="AQ190:AQ199" si="1142">IF(AP190,AP190/AO190*100,0)</f>
        <v>0</v>
      </c>
      <c r="AR190" s="373"/>
    </row>
    <row r="191" spans="1:44" ht="32.25" customHeight="1">
      <c r="A191" s="356"/>
      <c r="B191" s="357"/>
      <c r="C191" s="372"/>
      <c r="D191" s="202" t="s">
        <v>37</v>
      </c>
      <c r="E191" s="215">
        <f t="shared" ref="E191:E199" si="1143">H191+K191+N191+Q191+T191+W191+Z191+AC191+AF191+AI191+AL191+AO191</f>
        <v>0</v>
      </c>
      <c r="F191" s="215">
        <f t="shared" ref="F191:F199" si="1144">I191+L191+O191+R191+U191+X191+AA191+AD191+AG191+AJ191+AM191+AP191</f>
        <v>0</v>
      </c>
      <c r="G191" s="216">
        <f t="shared" ref="G191:G199" si="1145">IF(F191,F191/E191*100,0)</f>
        <v>0</v>
      </c>
      <c r="H191" s="211"/>
      <c r="I191" s="211"/>
      <c r="J191" s="212">
        <f t="shared" ref="J191:J194" si="1146">IF(I191,I191/H191*100,0)</f>
        <v>0</v>
      </c>
      <c r="K191" s="211"/>
      <c r="L191" s="211"/>
      <c r="M191" s="212">
        <f t="shared" si="1122"/>
        <v>0</v>
      </c>
      <c r="N191" s="211"/>
      <c r="O191" s="211"/>
      <c r="P191" s="212">
        <f t="shared" si="1124"/>
        <v>0</v>
      </c>
      <c r="Q191" s="211"/>
      <c r="R191" s="211"/>
      <c r="S191" s="212">
        <f t="shared" si="1126"/>
        <v>0</v>
      </c>
      <c r="T191" s="211"/>
      <c r="U191" s="211"/>
      <c r="V191" s="212">
        <f t="shared" si="1128"/>
        <v>0</v>
      </c>
      <c r="W191" s="211"/>
      <c r="X191" s="211"/>
      <c r="Y191" s="212">
        <f t="shared" si="1130"/>
        <v>0</v>
      </c>
      <c r="Z191" s="211"/>
      <c r="AA191" s="211"/>
      <c r="AB191" s="212">
        <f t="shared" si="1132"/>
        <v>0</v>
      </c>
      <c r="AC191" s="211"/>
      <c r="AD191" s="211"/>
      <c r="AE191" s="212">
        <f t="shared" si="1134"/>
        <v>0</v>
      </c>
      <c r="AF191" s="211"/>
      <c r="AG191" s="211"/>
      <c r="AH191" s="212">
        <f t="shared" si="1136"/>
        <v>0</v>
      </c>
      <c r="AI191" s="211"/>
      <c r="AJ191" s="211"/>
      <c r="AK191" s="212">
        <f t="shared" si="1138"/>
        <v>0</v>
      </c>
      <c r="AL191" s="211"/>
      <c r="AM191" s="211"/>
      <c r="AN191" s="212">
        <f t="shared" si="1140"/>
        <v>0</v>
      </c>
      <c r="AO191" s="211"/>
      <c r="AP191" s="211"/>
      <c r="AQ191" s="212">
        <f t="shared" si="1142"/>
        <v>0</v>
      </c>
      <c r="AR191" s="373"/>
    </row>
    <row r="192" spans="1:44" ht="32.25" customHeight="1">
      <c r="A192" s="356"/>
      <c r="B192" s="357"/>
      <c r="C192" s="372"/>
      <c r="D192" s="202" t="s">
        <v>2</v>
      </c>
      <c r="E192" s="215">
        <f t="shared" si="1143"/>
        <v>0</v>
      </c>
      <c r="F192" s="215">
        <f t="shared" si="1144"/>
        <v>0</v>
      </c>
      <c r="G192" s="216">
        <f t="shared" si="1145"/>
        <v>0</v>
      </c>
      <c r="H192" s="211"/>
      <c r="I192" s="211"/>
      <c r="J192" s="212">
        <f t="shared" si="1146"/>
        <v>0</v>
      </c>
      <c r="K192" s="211"/>
      <c r="L192" s="211"/>
      <c r="M192" s="212">
        <f t="shared" si="1122"/>
        <v>0</v>
      </c>
      <c r="N192" s="211"/>
      <c r="O192" s="211"/>
      <c r="P192" s="212">
        <f t="shared" si="1124"/>
        <v>0</v>
      </c>
      <c r="Q192" s="211"/>
      <c r="R192" s="211"/>
      <c r="S192" s="212">
        <f t="shared" si="1126"/>
        <v>0</v>
      </c>
      <c r="T192" s="211"/>
      <c r="U192" s="211"/>
      <c r="V192" s="212">
        <f t="shared" si="1128"/>
        <v>0</v>
      </c>
      <c r="W192" s="211"/>
      <c r="X192" s="211"/>
      <c r="Y192" s="212">
        <f t="shared" si="1130"/>
        <v>0</v>
      </c>
      <c r="Z192" s="211"/>
      <c r="AA192" s="211"/>
      <c r="AB192" s="212">
        <f t="shared" si="1132"/>
        <v>0</v>
      </c>
      <c r="AC192" s="211"/>
      <c r="AD192" s="211"/>
      <c r="AE192" s="212">
        <f t="shared" si="1134"/>
        <v>0</v>
      </c>
      <c r="AF192" s="211"/>
      <c r="AG192" s="211"/>
      <c r="AH192" s="212">
        <f t="shared" si="1136"/>
        <v>0</v>
      </c>
      <c r="AI192" s="211"/>
      <c r="AJ192" s="211"/>
      <c r="AK192" s="212">
        <f t="shared" si="1138"/>
        <v>0</v>
      </c>
      <c r="AL192" s="211"/>
      <c r="AM192" s="211"/>
      <c r="AN192" s="212">
        <f t="shared" si="1140"/>
        <v>0</v>
      </c>
      <c r="AO192" s="211"/>
      <c r="AP192" s="211"/>
      <c r="AQ192" s="212">
        <f t="shared" si="1142"/>
        <v>0</v>
      </c>
      <c r="AR192" s="373"/>
    </row>
    <row r="193" spans="1:44" ht="32.25" customHeight="1">
      <c r="A193" s="356"/>
      <c r="B193" s="357"/>
      <c r="C193" s="372"/>
      <c r="D193" s="203" t="s">
        <v>43</v>
      </c>
      <c r="E193" s="215">
        <f t="shared" si="1143"/>
        <v>4616.9119700000001</v>
      </c>
      <c r="F193" s="215">
        <f t="shared" si="1144"/>
        <v>0</v>
      </c>
      <c r="G193" s="216">
        <f t="shared" si="1145"/>
        <v>0</v>
      </c>
      <c r="H193" s="211"/>
      <c r="I193" s="211"/>
      <c r="J193" s="212">
        <f t="shared" si="1146"/>
        <v>0</v>
      </c>
      <c r="K193" s="211"/>
      <c r="L193" s="211"/>
      <c r="M193" s="212">
        <f t="shared" si="1122"/>
        <v>0</v>
      </c>
      <c r="N193" s="211"/>
      <c r="O193" s="211"/>
      <c r="P193" s="212">
        <f t="shared" si="1124"/>
        <v>0</v>
      </c>
      <c r="Q193" s="211"/>
      <c r="R193" s="211"/>
      <c r="S193" s="212">
        <f t="shared" si="1126"/>
        <v>0</v>
      </c>
      <c r="T193" s="211"/>
      <c r="U193" s="211"/>
      <c r="V193" s="212">
        <f t="shared" si="1128"/>
        <v>0</v>
      </c>
      <c r="W193" s="211"/>
      <c r="X193" s="211"/>
      <c r="Y193" s="212">
        <f t="shared" si="1130"/>
        <v>0</v>
      </c>
      <c r="Z193" s="211"/>
      <c r="AA193" s="211"/>
      <c r="AB193" s="212">
        <f t="shared" si="1132"/>
        <v>0</v>
      </c>
      <c r="AC193" s="211"/>
      <c r="AD193" s="211"/>
      <c r="AE193" s="212">
        <f t="shared" si="1134"/>
        <v>0</v>
      </c>
      <c r="AF193" s="211"/>
      <c r="AG193" s="211"/>
      <c r="AH193" s="212">
        <f t="shared" si="1136"/>
        <v>0</v>
      </c>
      <c r="AI193" s="211"/>
      <c r="AJ193" s="211"/>
      <c r="AK193" s="212">
        <f t="shared" si="1138"/>
        <v>0</v>
      </c>
      <c r="AL193" s="211"/>
      <c r="AM193" s="211"/>
      <c r="AN193" s="212">
        <f t="shared" si="1140"/>
        <v>0</v>
      </c>
      <c r="AO193" s="211">
        <v>4616.9119700000001</v>
      </c>
      <c r="AP193" s="211"/>
      <c r="AQ193" s="212">
        <f t="shared" si="1142"/>
        <v>0</v>
      </c>
      <c r="AR193" s="373"/>
    </row>
    <row r="194" spans="1:44" ht="32.25" customHeight="1">
      <c r="A194" s="356"/>
      <c r="B194" s="357"/>
      <c r="C194" s="372"/>
      <c r="D194" s="204" t="s">
        <v>263</v>
      </c>
      <c r="E194" s="215">
        <f t="shared" si="1143"/>
        <v>0</v>
      </c>
      <c r="F194" s="215">
        <f t="shared" si="1144"/>
        <v>0</v>
      </c>
      <c r="G194" s="216">
        <f t="shared" si="1145"/>
        <v>0</v>
      </c>
      <c r="H194" s="211"/>
      <c r="I194" s="211"/>
      <c r="J194" s="212">
        <f t="shared" si="1146"/>
        <v>0</v>
      </c>
      <c r="K194" s="211"/>
      <c r="L194" s="211"/>
      <c r="M194" s="212">
        <f t="shared" si="1122"/>
        <v>0</v>
      </c>
      <c r="N194" s="211"/>
      <c r="O194" s="211"/>
      <c r="P194" s="212">
        <f t="shared" si="1124"/>
        <v>0</v>
      </c>
      <c r="Q194" s="211"/>
      <c r="R194" s="211"/>
      <c r="S194" s="212">
        <f t="shared" si="1126"/>
        <v>0</v>
      </c>
      <c r="T194" s="211"/>
      <c r="U194" s="211"/>
      <c r="V194" s="212">
        <f t="shared" si="1128"/>
        <v>0</v>
      </c>
      <c r="W194" s="211"/>
      <c r="X194" s="211"/>
      <c r="Y194" s="212">
        <f t="shared" si="1130"/>
        <v>0</v>
      </c>
      <c r="Z194" s="211"/>
      <c r="AA194" s="211"/>
      <c r="AB194" s="212">
        <f t="shared" si="1132"/>
        <v>0</v>
      </c>
      <c r="AC194" s="211"/>
      <c r="AD194" s="211"/>
      <c r="AE194" s="212">
        <f t="shared" si="1134"/>
        <v>0</v>
      </c>
      <c r="AF194" s="211"/>
      <c r="AG194" s="211"/>
      <c r="AH194" s="212">
        <f t="shared" si="1136"/>
        <v>0</v>
      </c>
      <c r="AI194" s="211"/>
      <c r="AJ194" s="211"/>
      <c r="AK194" s="212">
        <f t="shared" si="1138"/>
        <v>0</v>
      </c>
      <c r="AL194" s="211"/>
      <c r="AM194" s="211"/>
      <c r="AN194" s="212">
        <f t="shared" si="1140"/>
        <v>0</v>
      </c>
      <c r="AO194" s="211"/>
      <c r="AP194" s="211"/>
      <c r="AQ194" s="212">
        <f t="shared" si="1142"/>
        <v>0</v>
      </c>
      <c r="AR194" s="373"/>
    </row>
    <row r="195" spans="1:44" s="96" customFormat="1" ht="32.25" customHeight="1">
      <c r="A195" s="369" t="s">
        <v>315</v>
      </c>
      <c r="B195" s="371" t="s">
        <v>354</v>
      </c>
      <c r="C195" s="372" t="s">
        <v>352</v>
      </c>
      <c r="D195" s="188" t="s">
        <v>41</v>
      </c>
      <c r="E195" s="213">
        <f t="shared" si="1143"/>
        <v>21341.318000000003</v>
      </c>
      <c r="F195" s="213">
        <f t="shared" si="1144"/>
        <v>0</v>
      </c>
      <c r="G195" s="214">
        <f t="shared" si="1145"/>
        <v>0</v>
      </c>
      <c r="H195" s="209">
        <f>SUM(H196:H199)</f>
        <v>0</v>
      </c>
      <c r="I195" s="209">
        <f>SUM(I196:I199)</f>
        <v>0</v>
      </c>
      <c r="J195" s="210">
        <f>IF(I195,I195/H195*100,0)</f>
        <v>0</v>
      </c>
      <c r="K195" s="209">
        <f t="shared" ref="K195:L195" si="1147">SUM(K196:K199)</f>
        <v>0</v>
      </c>
      <c r="L195" s="209">
        <f t="shared" si="1147"/>
        <v>0</v>
      </c>
      <c r="M195" s="210">
        <f t="shared" si="1122"/>
        <v>0</v>
      </c>
      <c r="N195" s="209">
        <f t="shared" ref="N195:O195" si="1148">SUM(N196:N199)</f>
        <v>0</v>
      </c>
      <c r="O195" s="209">
        <f t="shared" si="1148"/>
        <v>0</v>
      </c>
      <c r="P195" s="210">
        <f t="shared" si="1124"/>
        <v>0</v>
      </c>
      <c r="Q195" s="209">
        <f t="shared" ref="Q195:R195" si="1149">SUM(Q196:Q199)</f>
        <v>0</v>
      </c>
      <c r="R195" s="209">
        <f t="shared" si="1149"/>
        <v>0</v>
      </c>
      <c r="S195" s="210">
        <f t="shared" si="1126"/>
        <v>0</v>
      </c>
      <c r="T195" s="209">
        <f t="shared" ref="T195:U195" si="1150">SUM(T196:T199)</f>
        <v>0</v>
      </c>
      <c r="U195" s="209">
        <f t="shared" si="1150"/>
        <v>0</v>
      </c>
      <c r="V195" s="210">
        <f t="shared" si="1128"/>
        <v>0</v>
      </c>
      <c r="W195" s="209">
        <f t="shared" ref="W195:X195" si="1151">SUM(W196:W199)</f>
        <v>0</v>
      </c>
      <c r="X195" s="209">
        <f t="shared" si="1151"/>
        <v>0</v>
      </c>
      <c r="Y195" s="210">
        <f t="shared" si="1130"/>
        <v>0</v>
      </c>
      <c r="Z195" s="209">
        <f t="shared" ref="Z195:AA195" si="1152">SUM(Z196:Z199)</f>
        <v>0</v>
      </c>
      <c r="AA195" s="209">
        <f t="shared" si="1152"/>
        <v>0</v>
      </c>
      <c r="AB195" s="210">
        <f t="shared" si="1132"/>
        <v>0</v>
      </c>
      <c r="AC195" s="209">
        <f t="shared" ref="AC195:AD195" si="1153">SUM(AC196:AC199)</f>
        <v>0</v>
      </c>
      <c r="AD195" s="209">
        <f t="shared" si="1153"/>
        <v>0</v>
      </c>
      <c r="AE195" s="210">
        <f t="shared" si="1134"/>
        <v>0</v>
      </c>
      <c r="AF195" s="209">
        <f t="shared" ref="AF195:AG195" si="1154">SUM(AF196:AF199)</f>
        <v>0</v>
      </c>
      <c r="AG195" s="209">
        <f t="shared" si="1154"/>
        <v>0</v>
      </c>
      <c r="AH195" s="210">
        <f t="shared" si="1136"/>
        <v>0</v>
      </c>
      <c r="AI195" s="209">
        <f t="shared" ref="AI195:AJ195" si="1155">SUM(AI196:AI199)</f>
        <v>1441.47</v>
      </c>
      <c r="AJ195" s="209">
        <f t="shared" si="1155"/>
        <v>0</v>
      </c>
      <c r="AK195" s="210">
        <f t="shared" si="1138"/>
        <v>0</v>
      </c>
      <c r="AL195" s="209">
        <f t="shared" ref="AL195:AM195" si="1156">SUM(AL196:AL199)</f>
        <v>19899.848000000002</v>
      </c>
      <c r="AM195" s="209">
        <f t="shared" si="1156"/>
        <v>0</v>
      </c>
      <c r="AN195" s="210">
        <f t="shared" si="1140"/>
        <v>0</v>
      </c>
      <c r="AO195" s="209">
        <f t="shared" ref="AO195:AP195" si="1157">SUM(AO196:AO199)</f>
        <v>0</v>
      </c>
      <c r="AP195" s="209">
        <f t="shared" si="1157"/>
        <v>0</v>
      </c>
      <c r="AQ195" s="210">
        <f t="shared" si="1142"/>
        <v>0</v>
      </c>
      <c r="AR195" s="373"/>
    </row>
    <row r="196" spans="1:44" ht="32.25" customHeight="1">
      <c r="A196" s="369"/>
      <c r="B196" s="371"/>
      <c r="C196" s="372"/>
      <c r="D196" s="205" t="s">
        <v>37</v>
      </c>
      <c r="E196" s="215">
        <f t="shared" si="1143"/>
        <v>0</v>
      </c>
      <c r="F196" s="215">
        <f t="shared" si="1144"/>
        <v>0</v>
      </c>
      <c r="G196" s="216">
        <f t="shared" si="1145"/>
        <v>0</v>
      </c>
      <c r="H196" s="211">
        <f>H201+H206</f>
        <v>0</v>
      </c>
      <c r="I196" s="211">
        <f>I201+I206</f>
        <v>0</v>
      </c>
      <c r="J196" s="212">
        <f t="shared" ref="J196:J199" si="1158">IF(I196,I196/H196*100,0)</f>
        <v>0</v>
      </c>
      <c r="K196" s="211">
        <f t="shared" ref="K196:L196" si="1159">K201+K206</f>
        <v>0</v>
      </c>
      <c r="L196" s="211">
        <f t="shared" si="1159"/>
        <v>0</v>
      </c>
      <c r="M196" s="212">
        <f t="shared" si="1122"/>
        <v>0</v>
      </c>
      <c r="N196" s="211">
        <f t="shared" ref="N196:O196" si="1160">N201+N206</f>
        <v>0</v>
      </c>
      <c r="O196" s="211">
        <f t="shared" si="1160"/>
        <v>0</v>
      </c>
      <c r="P196" s="212">
        <f t="shared" si="1124"/>
        <v>0</v>
      </c>
      <c r="Q196" s="211">
        <f t="shared" ref="Q196:R196" si="1161">Q201+Q206</f>
        <v>0</v>
      </c>
      <c r="R196" s="211">
        <f t="shared" si="1161"/>
        <v>0</v>
      </c>
      <c r="S196" s="212">
        <f t="shared" si="1126"/>
        <v>0</v>
      </c>
      <c r="T196" s="211">
        <f t="shared" ref="T196:U196" si="1162">T201+T206</f>
        <v>0</v>
      </c>
      <c r="U196" s="211">
        <f t="shared" si="1162"/>
        <v>0</v>
      </c>
      <c r="V196" s="212">
        <f t="shared" si="1128"/>
        <v>0</v>
      </c>
      <c r="W196" s="211">
        <f t="shared" ref="W196:X196" si="1163">W201+W206</f>
        <v>0</v>
      </c>
      <c r="X196" s="211">
        <f t="shared" si="1163"/>
        <v>0</v>
      </c>
      <c r="Y196" s="212">
        <f t="shared" si="1130"/>
        <v>0</v>
      </c>
      <c r="Z196" s="211">
        <f t="shared" ref="Z196:AA196" si="1164">Z201+Z206</f>
        <v>0</v>
      </c>
      <c r="AA196" s="211">
        <f t="shared" si="1164"/>
        <v>0</v>
      </c>
      <c r="AB196" s="212">
        <f t="shared" si="1132"/>
        <v>0</v>
      </c>
      <c r="AC196" s="211">
        <f t="shared" ref="AC196:AD196" si="1165">AC201+AC206</f>
        <v>0</v>
      </c>
      <c r="AD196" s="211">
        <f t="shared" si="1165"/>
        <v>0</v>
      </c>
      <c r="AE196" s="212">
        <f t="shared" si="1134"/>
        <v>0</v>
      </c>
      <c r="AF196" s="211">
        <f t="shared" ref="AF196:AG196" si="1166">AF201+AF206</f>
        <v>0</v>
      </c>
      <c r="AG196" s="211">
        <f t="shared" si="1166"/>
        <v>0</v>
      </c>
      <c r="AH196" s="212">
        <f t="shared" si="1136"/>
        <v>0</v>
      </c>
      <c r="AI196" s="211">
        <f t="shared" ref="AI196:AJ196" si="1167">AI201+AI206</f>
        <v>0</v>
      </c>
      <c r="AJ196" s="211">
        <f t="shared" si="1167"/>
        <v>0</v>
      </c>
      <c r="AK196" s="212">
        <f t="shared" si="1138"/>
        <v>0</v>
      </c>
      <c r="AL196" s="211">
        <f t="shared" ref="AL196:AM196" si="1168">AL201+AL206</f>
        <v>0</v>
      </c>
      <c r="AM196" s="211">
        <f t="shared" si="1168"/>
        <v>0</v>
      </c>
      <c r="AN196" s="212">
        <f t="shared" si="1140"/>
        <v>0</v>
      </c>
      <c r="AO196" s="211">
        <f t="shared" ref="AO196:AP196" si="1169">AO201+AO206</f>
        <v>0</v>
      </c>
      <c r="AP196" s="211">
        <f t="shared" si="1169"/>
        <v>0</v>
      </c>
      <c r="AQ196" s="212">
        <f t="shared" si="1142"/>
        <v>0</v>
      </c>
      <c r="AR196" s="373"/>
    </row>
    <row r="197" spans="1:44" ht="32.25" customHeight="1">
      <c r="A197" s="369"/>
      <c r="B197" s="371"/>
      <c r="C197" s="372"/>
      <c r="D197" s="205" t="s">
        <v>2</v>
      </c>
      <c r="E197" s="215">
        <f t="shared" si="1143"/>
        <v>0</v>
      </c>
      <c r="F197" s="215">
        <f t="shared" si="1144"/>
        <v>0</v>
      </c>
      <c r="G197" s="216">
        <f t="shared" si="1145"/>
        <v>0</v>
      </c>
      <c r="H197" s="211">
        <f t="shared" ref="H197:I199" si="1170">H202+H207</f>
        <v>0</v>
      </c>
      <c r="I197" s="211">
        <f t="shared" si="1170"/>
        <v>0</v>
      </c>
      <c r="J197" s="212">
        <f t="shared" si="1158"/>
        <v>0</v>
      </c>
      <c r="K197" s="211">
        <f t="shared" ref="K197:L197" si="1171">K202+K207</f>
        <v>0</v>
      </c>
      <c r="L197" s="211">
        <f t="shared" si="1171"/>
        <v>0</v>
      </c>
      <c r="M197" s="212">
        <f t="shared" si="1122"/>
        <v>0</v>
      </c>
      <c r="N197" s="211">
        <f t="shared" ref="N197:O197" si="1172">N202+N207</f>
        <v>0</v>
      </c>
      <c r="O197" s="211">
        <f t="shared" si="1172"/>
        <v>0</v>
      </c>
      <c r="P197" s="212">
        <f t="shared" si="1124"/>
        <v>0</v>
      </c>
      <c r="Q197" s="211">
        <f t="shared" ref="Q197:R197" si="1173">Q202+Q207</f>
        <v>0</v>
      </c>
      <c r="R197" s="211">
        <f t="shared" si="1173"/>
        <v>0</v>
      </c>
      <c r="S197" s="212">
        <f t="shared" si="1126"/>
        <v>0</v>
      </c>
      <c r="T197" s="211">
        <f t="shared" ref="T197:U197" si="1174">T202+T207</f>
        <v>0</v>
      </c>
      <c r="U197" s="211">
        <f t="shared" si="1174"/>
        <v>0</v>
      </c>
      <c r="V197" s="212">
        <f t="shared" si="1128"/>
        <v>0</v>
      </c>
      <c r="W197" s="211">
        <f t="shared" ref="W197:X197" si="1175">W202+W207</f>
        <v>0</v>
      </c>
      <c r="X197" s="211">
        <f t="shared" si="1175"/>
        <v>0</v>
      </c>
      <c r="Y197" s="212">
        <f t="shared" si="1130"/>
        <v>0</v>
      </c>
      <c r="Z197" s="211">
        <f t="shared" ref="Z197:AA197" si="1176">Z202+Z207</f>
        <v>0</v>
      </c>
      <c r="AA197" s="211">
        <f t="shared" si="1176"/>
        <v>0</v>
      </c>
      <c r="AB197" s="212">
        <f t="shared" si="1132"/>
        <v>0</v>
      </c>
      <c r="AC197" s="211">
        <f t="shared" ref="AC197:AD197" si="1177">AC202+AC207</f>
        <v>0</v>
      </c>
      <c r="AD197" s="211">
        <f t="shared" si="1177"/>
        <v>0</v>
      </c>
      <c r="AE197" s="212">
        <f t="shared" si="1134"/>
        <v>0</v>
      </c>
      <c r="AF197" s="211">
        <f t="shared" ref="AF197:AG197" si="1178">AF202+AF207</f>
        <v>0</v>
      </c>
      <c r="AG197" s="211">
        <f t="shared" si="1178"/>
        <v>0</v>
      </c>
      <c r="AH197" s="212">
        <f t="shared" si="1136"/>
        <v>0</v>
      </c>
      <c r="AI197" s="211">
        <f t="shared" ref="AI197:AJ197" si="1179">AI202+AI207</f>
        <v>0</v>
      </c>
      <c r="AJ197" s="211">
        <f t="shared" si="1179"/>
        <v>0</v>
      </c>
      <c r="AK197" s="212">
        <f t="shared" si="1138"/>
        <v>0</v>
      </c>
      <c r="AL197" s="211">
        <f t="shared" ref="AL197:AM197" si="1180">AL202+AL207</f>
        <v>0</v>
      </c>
      <c r="AM197" s="211">
        <f t="shared" si="1180"/>
        <v>0</v>
      </c>
      <c r="AN197" s="212">
        <f t="shared" si="1140"/>
        <v>0</v>
      </c>
      <c r="AO197" s="211">
        <f t="shared" ref="AO197:AP197" si="1181">AO202+AO207</f>
        <v>0</v>
      </c>
      <c r="AP197" s="211">
        <f t="shared" si="1181"/>
        <v>0</v>
      </c>
      <c r="AQ197" s="212">
        <f t="shared" si="1142"/>
        <v>0</v>
      </c>
      <c r="AR197" s="373"/>
    </row>
    <row r="198" spans="1:44" ht="32.25" customHeight="1">
      <c r="A198" s="369"/>
      <c r="B198" s="371"/>
      <c r="C198" s="372"/>
      <c r="D198" s="206" t="s">
        <v>43</v>
      </c>
      <c r="E198" s="215">
        <f t="shared" si="1143"/>
        <v>21341.318000000003</v>
      </c>
      <c r="F198" s="215">
        <f t="shared" si="1144"/>
        <v>0</v>
      </c>
      <c r="G198" s="216">
        <f t="shared" si="1145"/>
        <v>0</v>
      </c>
      <c r="H198" s="211">
        <f t="shared" si="1170"/>
        <v>0</v>
      </c>
      <c r="I198" s="211">
        <f t="shared" si="1170"/>
        <v>0</v>
      </c>
      <c r="J198" s="212">
        <f t="shared" si="1158"/>
        <v>0</v>
      </c>
      <c r="K198" s="211">
        <f t="shared" ref="K198:L198" si="1182">K203+K208</f>
        <v>0</v>
      </c>
      <c r="L198" s="211">
        <f t="shared" si="1182"/>
        <v>0</v>
      </c>
      <c r="M198" s="212">
        <f t="shared" si="1122"/>
        <v>0</v>
      </c>
      <c r="N198" s="211">
        <f t="shared" ref="N198:O198" si="1183">N203+N208</f>
        <v>0</v>
      </c>
      <c r="O198" s="211">
        <f t="shared" si="1183"/>
        <v>0</v>
      </c>
      <c r="P198" s="212">
        <f t="shared" si="1124"/>
        <v>0</v>
      </c>
      <c r="Q198" s="211">
        <f t="shared" ref="Q198:R198" si="1184">Q203+Q208</f>
        <v>0</v>
      </c>
      <c r="R198" s="211">
        <f t="shared" si="1184"/>
        <v>0</v>
      </c>
      <c r="S198" s="212">
        <f t="shared" si="1126"/>
        <v>0</v>
      </c>
      <c r="T198" s="211">
        <f t="shared" ref="T198:U198" si="1185">T203+T208</f>
        <v>0</v>
      </c>
      <c r="U198" s="211">
        <f t="shared" si="1185"/>
        <v>0</v>
      </c>
      <c r="V198" s="212">
        <f t="shared" si="1128"/>
        <v>0</v>
      </c>
      <c r="W198" s="211">
        <f t="shared" ref="W198:X198" si="1186">W203+W208</f>
        <v>0</v>
      </c>
      <c r="X198" s="211">
        <f t="shared" si="1186"/>
        <v>0</v>
      </c>
      <c r="Y198" s="212">
        <f t="shared" si="1130"/>
        <v>0</v>
      </c>
      <c r="Z198" s="211">
        <f t="shared" ref="Z198:AA198" si="1187">Z203+Z208</f>
        <v>0</v>
      </c>
      <c r="AA198" s="211">
        <f t="shared" si="1187"/>
        <v>0</v>
      </c>
      <c r="AB198" s="212">
        <f t="shared" si="1132"/>
        <v>0</v>
      </c>
      <c r="AC198" s="211">
        <f t="shared" ref="AC198:AD198" si="1188">AC203+AC208</f>
        <v>0</v>
      </c>
      <c r="AD198" s="211">
        <f t="shared" si="1188"/>
        <v>0</v>
      </c>
      <c r="AE198" s="212">
        <f t="shared" si="1134"/>
        <v>0</v>
      </c>
      <c r="AF198" s="211">
        <f t="shared" ref="AF198:AG198" si="1189">AF203+AF208</f>
        <v>0</v>
      </c>
      <c r="AG198" s="211">
        <f t="shared" si="1189"/>
        <v>0</v>
      </c>
      <c r="AH198" s="212">
        <f t="shared" si="1136"/>
        <v>0</v>
      </c>
      <c r="AI198" s="211">
        <f t="shared" ref="AI198:AJ198" si="1190">AI203+AI208</f>
        <v>1441.47</v>
      </c>
      <c r="AJ198" s="211">
        <f t="shared" si="1190"/>
        <v>0</v>
      </c>
      <c r="AK198" s="212">
        <f t="shared" si="1138"/>
        <v>0</v>
      </c>
      <c r="AL198" s="211">
        <f t="shared" ref="AL198:AM198" si="1191">AL203+AL208</f>
        <v>19899.848000000002</v>
      </c>
      <c r="AM198" s="211">
        <f t="shared" si="1191"/>
        <v>0</v>
      </c>
      <c r="AN198" s="212">
        <f t="shared" si="1140"/>
        <v>0</v>
      </c>
      <c r="AO198" s="211">
        <f t="shared" ref="AO198:AP198" si="1192">AO203+AO208</f>
        <v>0</v>
      </c>
      <c r="AP198" s="211">
        <f t="shared" si="1192"/>
        <v>0</v>
      </c>
      <c r="AQ198" s="212">
        <f t="shared" si="1142"/>
        <v>0</v>
      </c>
      <c r="AR198" s="373"/>
    </row>
    <row r="199" spans="1:44" ht="32.25" customHeight="1">
      <c r="A199" s="369"/>
      <c r="B199" s="371"/>
      <c r="C199" s="372"/>
      <c r="D199" s="205" t="s">
        <v>263</v>
      </c>
      <c r="E199" s="215">
        <f t="shared" si="1143"/>
        <v>0</v>
      </c>
      <c r="F199" s="215">
        <f t="shared" si="1144"/>
        <v>0</v>
      </c>
      <c r="G199" s="216">
        <f t="shared" si="1145"/>
        <v>0</v>
      </c>
      <c r="H199" s="211">
        <f t="shared" si="1170"/>
        <v>0</v>
      </c>
      <c r="I199" s="211">
        <f t="shared" si="1170"/>
        <v>0</v>
      </c>
      <c r="J199" s="212">
        <f t="shared" si="1158"/>
        <v>0</v>
      </c>
      <c r="K199" s="211">
        <f t="shared" ref="K199:L199" si="1193">K204+K209</f>
        <v>0</v>
      </c>
      <c r="L199" s="211">
        <f t="shared" si="1193"/>
        <v>0</v>
      </c>
      <c r="M199" s="212">
        <f t="shared" si="1122"/>
        <v>0</v>
      </c>
      <c r="N199" s="211">
        <f t="shared" ref="N199:O199" si="1194">N204+N209</f>
        <v>0</v>
      </c>
      <c r="O199" s="211">
        <f t="shared" si="1194"/>
        <v>0</v>
      </c>
      <c r="P199" s="212">
        <f t="shared" si="1124"/>
        <v>0</v>
      </c>
      <c r="Q199" s="211">
        <f t="shared" ref="Q199:R199" si="1195">Q204+Q209</f>
        <v>0</v>
      </c>
      <c r="R199" s="211">
        <f t="shared" si="1195"/>
        <v>0</v>
      </c>
      <c r="S199" s="212">
        <f t="shared" si="1126"/>
        <v>0</v>
      </c>
      <c r="T199" s="211">
        <f t="shared" ref="T199:U199" si="1196">T204+T209</f>
        <v>0</v>
      </c>
      <c r="U199" s="211">
        <f t="shared" si="1196"/>
        <v>0</v>
      </c>
      <c r="V199" s="212">
        <f t="shared" si="1128"/>
        <v>0</v>
      </c>
      <c r="W199" s="211">
        <f t="shared" ref="W199:X199" si="1197">W204+W209</f>
        <v>0</v>
      </c>
      <c r="X199" s="211">
        <f t="shared" si="1197"/>
        <v>0</v>
      </c>
      <c r="Y199" s="212">
        <f t="shared" si="1130"/>
        <v>0</v>
      </c>
      <c r="Z199" s="211">
        <f t="shared" ref="Z199:AA199" si="1198">Z204+Z209</f>
        <v>0</v>
      </c>
      <c r="AA199" s="211">
        <f t="shared" si="1198"/>
        <v>0</v>
      </c>
      <c r="AB199" s="212">
        <f t="shared" si="1132"/>
        <v>0</v>
      </c>
      <c r="AC199" s="211">
        <f t="shared" ref="AC199:AD199" si="1199">AC204+AC209</f>
        <v>0</v>
      </c>
      <c r="AD199" s="211">
        <f t="shared" si="1199"/>
        <v>0</v>
      </c>
      <c r="AE199" s="212">
        <f t="shared" si="1134"/>
        <v>0</v>
      </c>
      <c r="AF199" s="211">
        <f t="shared" ref="AF199:AG199" si="1200">AF204+AF209</f>
        <v>0</v>
      </c>
      <c r="AG199" s="211">
        <f t="shared" si="1200"/>
        <v>0</v>
      </c>
      <c r="AH199" s="212">
        <f t="shared" si="1136"/>
        <v>0</v>
      </c>
      <c r="AI199" s="211">
        <f t="shared" ref="AI199:AJ199" si="1201">AI204+AI209</f>
        <v>0</v>
      </c>
      <c r="AJ199" s="211">
        <f t="shared" si="1201"/>
        <v>0</v>
      </c>
      <c r="AK199" s="212">
        <f t="shared" si="1138"/>
        <v>0</v>
      </c>
      <c r="AL199" s="211">
        <f t="shared" ref="AL199:AM199" si="1202">AL204+AL209</f>
        <v>0</v>
      </c>
      <c r="AM199" s="211">
        <f t="shared" si="1202"/>
        <v>0</v>
      </c>
      <c r="AN199" s="212">
        <f t="shared" si="1140"/>
        <v>0</v>
      </c>
      <c r="AO199" s="211">
        <f t="shared" ref="AO199:AP199" si="1203">AO204+AO209</f>
        <v>0</v>
      </c>
      <c r="AP199" s="211">
        <f t="shared" si="1203"/>
        <v>0</v>
      </c>
      <c r="AQ199" s="212">
        <f t="shared" si="1142"/>
        <v>0</v>
      </c>
      <c r="AR199" s="373"/>
    </row>
    <row r="200" spans="1:44" ht="32.25" customHeight="1">
      <c r="A200" s="356" t="s">
        <v>385</v>
      </c>
      <c r="B200" s="357" t="s">
        <v>433</v>
      </c>
      <c r="C200" s="372" t="s">
        <v>352</v>
      </c>
      <c r="D200" s="188" t="s">
        <v>41</v>
      </c>
      <c r="E200" s="217">
        <f t="shared" ref="E200:E204" si="1204">H200+K200+N200+Q200+T200+W200+Z200+AC200+AF200+AI200+AL200+AO200</f>
        <v>19899.848000000002</v>
      </c>
      <c r="F200" s="217">
        <f t="shared" ref="F200:F204" si="1205">I200+L200+O200+R200+U200+X200+AA200+AD200+AG200+AJ200+AM200+AP200</f>
        <v>0</v>
      </c>
      <c r="G200" s="218">
        <f t="shared" ref="G200:G204" si="1206">IF(F200,F200/E200*100,0)</f>
        <v>0</v>
      </c>
      <c r="H200" s="237">
        <f>SUM(H201:H204)</f>
        <v>0</v>
      </c>
      <c r="I200" s="237">
        <f>SUM(I201:I204)</f>
        <v>0</v>
      </c>
      <c r="J200" s="234">
        <f>IF(I200,I200/H200*100,0)</f>
        <v>0</v>
      </c>
      <c r="K200" s="237">
        <f t="shared" ref="K200:L200" si="1207">SUM(K201:K204)</f>
        <v>0</v>
      </c>
      <c r="L200" s="237">
        <f t="shared" si="1207"/>
        <v>0</v>
      </c>
      <c r="M200" s="234">
        <f t="shared" ref="M200:M204" si="1208">IF(L200,L200/K200*100,0)</f>
        <v>0</v>
      </c>
      <c r="N200" s="237">
        <f t="shared" ref="N200:O200" si="1209">SUM(N201:N204)</f>
        <v>0</v>
      </c>
      <c r="O200" s="237">
        <f t="shared" si="1209"/>
        <v>0</v>
      </c>
      <c r="P200" s="234">
        <f t="shared" ref="P200:P204" si="1210">IF(O200,O200/N200*100,0)</f>
        <v>0</v>
      </c>
      <c r="Q200" s="237">
        <f t="shared" ref="Q200:R200" si="1211">SUM(Q201:Q204)</f>
        <v>0</v>
      </c>
      <c r="R200" s="237">
        <f t="shared" si="1211"/>
        <v>0</v>
      </c>
      <c r="S200" s="234">
        <f t="shared" ref="S200:S204" si="1212">IF(R200,R200/Q200*100,0)</f>
        <v>0</v>
      </c>
      <c r="T200" s="237">
        <f t="shared" ref="T200:U200" si="1213">SUM(T201:T204)</f>
        <v>0</v>
      </c>
      <c r="U200" s="237">
        <f t="shared" si="1213"/>
        <v>0</v>
      </c>
      <c r="V200" s="234">
        <f t="shared" ref="V200:V204" si="1214">IF(U200,U200/T200*100,0)</f>
        <v>0</v>
      </c>
      <c r="W200" s="237">
        <f t="shared" ref="W200:X200" si="1215">SUM(W201:W204)</f>
        <v>0</v>
      </c>
      <c r="X200" s="237">
        <f t="shared" si="1215"/>
        <v>0</v>
      </c>
      <c r="Y200" s="234">
        <f t="shared" ref="Y200:Y204" si="1216">IF(X200,X200/W200*100,0)</f>
        <v>0</v>
      </c>
      <c r="Z200" s="237">
        <f t="shared" ref="Z200:AA200" si="1217">SUM(Z201:Z204)</f>
        <v>0</v>
      </c>
      <c r="AA200" s="237">
        <f t="shared" si="1217"/>
        <v>0</v>
      </c>
      <c r="AB200" s="234">
        <f t="shared" ref="AB200:AB204" si="1218">IF(AA200,AA200/Z200*100,0)</f>
        <v>0</v>
      </c>
      <c r="AC200" s="237">
        <f t="shared" ref="AC200:AD200" si="1219">SUM(AC201:AC204)</f>
        <v>0</v>
      </c>
      <c r="AD200" s="237">
        <f t="shared" si="1219"/>
        <v>0</v>
      </c>
      <c r="AE200" s="234">
        <f t="shared" ref="AE200:AE204" si="1220">IF(AD200,AD200/AC200*100,0)</f>
        <v>0</v>
      </c>
      <c r="AF200" s="237">
        <f t="shared" ref="AF200:AG200" si="1221">SUM(AF201:AF204)</f>
        <v>0</v>
      </c>
      <c r="AG200" s="237">
        <f t="shared" si="1221"/>
        <v>0</v>
      </c>
      <c r="AH200" s="234">
        <f t="shared" ref="AH200:AH204" si="1222">IF(AG200,AG200/AF200*100,0)</f>
        <v>0</v>
      </c>
      <c r="AI200" s="237">
        <f t="shared" ref="AI200:AJ200" si="1223">SUM(AI201:AI204)</f>
        <v>0</v>
      </c>
      <c r="AJ200" s="237">
        <f t="shared" si="1223"/>
        <v>0</v>
      </c>
      <c r="AK200" s="234">
        <f t="shared" ref="AK200:AK204" si="1224">IF(AJ200,AJ200/AI200*100,0)</f>
        <v>0</v>
      </c>
      <c r="AL200" s="237">
        <f t="shared" ref="AL200:AM200" si="1225">SUM(AL201:AL204)</f>
        <v>19899.848000000002</v>
      </c>
      <c r="AM200" s="237">
        <f t="shared" si="1225"/>
        <v>0</v>
      </c>
      <c r="AN200" s="234">
        <f t="shared" ref="AN200:AN204" si="1226">IF(AM200,AM200/AL200*100,0)</f>
        <v>0</v>
      </c>
      <c r="AO200" s="237">
        <f t="shared" ref="AO200:AP200" si="1227">SUM(AO201:AO204)</f>
        <v>0</v>
      </c>
      <c r="AP200" s="237">
        <f t="shared" si="1227"/>
        <v>0</v>
      </c>
      <c r="AQ200" s="234">
        <f t="shared" ref="AQ200:AQ204" si="1228">IF(AP200,AP200/AO200*100,0)</f>
        <v>0</v>
      </c>
      <c r="AR200" s="373"/>
    </row>
    <row r="201" spans="1:44" ht="32.25" customHeight="1">
      <c r="A201" s="356"/>
      <c r="B201" s="357"/>
      <c r="C201" s="372"/>
      <c r="D201" s="205" t="s">
        <v>37</v>
      </c>
      <c r="E201" s="215">
        <f t="shared" si="1204"/>
        <v>0</v>
      </c>
      <c r="F201" s="215">
        <f t="shared" si="1205"/>
        <v>0</v>
      </c>
      <c r="G201" s="216">
        <f t="shared" si="1206"/>
        <v>0</v>
      </c>
      <c r="H201" s="211"/>
      <c r="I201" s="211"/>
      <c r="J201" s="212">
        <f t="shared" ref="J201:J204" si="1229">IF(I201,I201/H201*100,0)</f>
        <v>0</v>
      </c>
      <c r="K201" s="211"/>
      <c r="L201" s="211"/>
      <c r="M201" s="212">
        <f t="shared" si="1208"/>
        <v>0</v>
      </c>
      <c r="N201" s="211"/>
      <c r="O201" s="211"/>
      <c r="P201" s="212">
        <f t="shared" si="1210"/>
        <v>0</v>
      </c>
      <c r="Q201" s="211"/>
      <c r="R201" s="211"/>
      <c r="S201" s="212">
        <f t="shared" si="1212"/>
        <v>0</v>
      </c>
      <c r="T201" s="211"/>
      <c r="U201" s="211"/>
      <c r="V201" s="212">
        <f t="shared" si="1214"/>
        <v>0</v>
      </c>
      <c r="W201" s="211"/>
      <c r="X201" s="211"/>
      <c r="Y201" s="212">
        <f t="shared" si="1216"/>
        <v>0</v>
      </c>
      <c r="Z201" s="211"/>
      <c r="AA201" s="211"/>
      <c r="AB201" s="212">
        <f t="shared" si="1218"/>
        <v>0</v>
      </c>
      <c r="AC201" s="211"/>
      <c r="AD201" s="211"/>
      <c r="AE201" s="212">
        <f t="shared" si="1220"/>
        <v>0</v>
      </c>
      <c r="AF201" s="211"/>
      <c r="AG201" s="211"/>
      <c r="AH201" s="212">
        <f t="shared" si="1222"/>
        <v>0</v>
      </c>
      <c r="AI201" s="211"/>
      <c r="AJ201" s="211"/>
      <c r="AK201" s="212">
        <f t="shared" si="1224"/>
        <v>0</v>
      </c>
      <c r="AL201" s="211"/>
      <c r="AM201" s="211"/>
      <c r="AN201" s="212">
        <f t="shared" si="1226"/>
        <v>0</v>
      </c>
      <c r="AO201" s="211"/>
      <c r="AP201" s="211"/>
      <c r="AQ201" s="212">
        <f t="shared" si="1228"/>
        <v>0</v>
      </c>
      <c r="AR201" s="373"/>
    </row>
    <row r="202" spans="1:44" ht="32.25" customHeight="1">
      <c r="A202" s="356"/>
      <c r="B202" s="357"/>
      <c r="C202" s="372"/>
      <c r="D202" s="205" t="s">
        <v>2</v>
      </c>
      <c r="E202" s="215">
        <f t="shared" si="1204"/>
        <v>0</v>
      </c>
      <c r="F202" s="215">
        <f t="shared" si="1205"/>
        <v>0</v>
      </c>
      <c r="G202" s="216">
        <f t="shared" si="1206"/>
        <v>0</v>
      </c>
      <c r="H202" s="211"/>
      <c r="I202" s="211"/>
      <c r="J202" s="212">
        <f t="shared" si="1229"/>
        <v>0</v>
      </c>
      <c r="K202" s="211"/>
      <c r="L202" s="211"/>
      <c r="M202" s="212">
        <f t="shared" si="1208"/>
        <v>0</v>
      </c>
      <c r="N202" s="211"/>
      <c r="O202" s="211"/>
      <c r="P202" s="212">
        <f t="shared" si="1210"/>
        <v>0</v>
      </c>
      <c r="Q202" s="211"/>
      <c r="R202" s="211"/>
      <c r="S202" s="212">
        <f t="shared" si="1212"/>
        <v>0</v>
      </c>
      <c r="T202" s="211"/>
      <c r="U202" s="211"/>
      <c r="V202" s="212">
        <f t="shared" si="1214"/>
        <v>0</v>
      </c>
      <c r="W202" s="211"/>
      <c r="X202" s="211"/>
      <c r="Y202" s="212">
        <f t="shared" si="1216"/>
        <v>0</v>
      </c>
      <c r="Z202" s="211"/>
      <c r="AA202" s="211"/>
      <c r="AB202" s="212">
        <f t="shared" si="1218"/>
        <v>0</v>
      </c>
      <c r="AC202" s="211"/>
      <c r="AD202" s="211"/>
      <c r="AE202" s="212">
        <f t="shared" si="1220"/>
        <v>0</v>
      </c>
      <c r="AF202" s="211"/>
      <c r="AG202" s="211"/>
      <c r="AH202" s="212">
        <f t="shared" si="1222"/>
        <v>0</v>
      </c>
      <c r="AI202" s="211"/>
      <c r="AJ202" s="211"/>
      <c r="AK202" s="212">
        <f t="shared" si="1224"/>
        <v>0</v>
      </c>
      <c r="AL202" s="211"/>
      <c r="AM202" s="211"/>
      <c r="AN202" s="212">
        <f t="shared" si="1226"/>
        <v>0</v>
      </c>
      <c r="AO202" s="211"/>
      <c r="AP202" s="211"/>
      <c r="AQ202" s="212">
        <f t="shared" si="1228"/>
        <v>0</v>
      </c>
      <c r="AR202" s="373"/>
    </row>
    <row r="203" spans="1:44" ht="32.25" customHeight="1">
      <c r="A203" s="356"/>
      <c r="B203" s="357"/>
      <c r="C203" s="372"/>
      <c r="D203" s="206" t="s">
        <v>43</v>
      </c>
      <c r="E203" s="215">
        <f t="shared" si="1204"/>
        <v>19899.848000000002</v>
      </c>
      <c r="F203" s="215">
        <f t="shared" si="1205"/>
        <v>0</v>
      </c>
      <c r="G203" s="216">
        <f t="shared" si="1206"/>
        <v>0</v>
      </c>
      <c r="H203" s="211"/>
      <c r="I203" s="211"/>
      <c r="J203" s="212">
        <f t="shared" si="1229"/>
        <v>0</v>
      </c>
      <c r="K203" s="211"/>
      <c r="L203" s="211"/>
      <c r="M203" s="212">
        <f t="shared" si="1208"/>
        <v>0</v>
      </c>
      <c r="N203" s="211"/>
      <c r="O203" s="211"/>
      <c r="P203" s="212">
        <f t="shared" si="1210"/>
        <v>0</v>
      </c>
      <c r="Q203" s="211"/>
      <c r="R203" s="211"/>
      <c r="S203" s="212">
        <f t="shared" si="1212"/>
        <v>0</v>
      </c>
      <c r="T203" s="211"/>
      <c r="U203" s="211"/>
      <c r="V203" s="212">
        <f t="shared" si="1214"/>
        <v>0</v>
      </c>
      <c r="W203" s="211"/>
      <c r="X203" s="211"/>
      <c r="Y203" s="212">
        <f t="shared" si="1216"/>
        <v>0</v>
      </c>
      <c r="Z203" s="211"/>
      <c r="AA203" s="211"/>
      <c r="AB203" s="212">
        <f t="shared" si="1218"/>
        <v>0</v>
      </c>
      <c r="AC203" s="211"/>
      <c r="AD203" s="211"/>
      <c r="AE203" s="212">
        <f t="shared" si="1220"/>
        <v>0</v>
      </c>
      <c r="AF203" s="211"/>
      <c r="AG203" s="211"/>
      <c r="AH203" s="212">
        <f t="shared" si="1222"/>
        <v>0</v>
      </c>
      <c r="AI203" s="211"/>
      <c r="AJ203" s="211"/>
      <c r="AK203" s="212">
        <f t="shared" si="1224"/>
        <v>0</v>
      </c>
      <c r="AL203" s="211">
        <v>19899.848000000002</v>
      </c>
      <c r="AM203" s="211"/>
      <c r="AN203" s="212">
        <f t="shared" si="1226"/>
        <v>0</v>
      </c>
      <c r="AO203" s="211"/>
      <c r="AP203" s="211"/>
      <c r="AQ203" s="212">
        <f t="shared" si="1228"/>
        <v>0</v>
      </c>
      <c r="AR203" s="373"/>
    </row>
    <row r="204" spans="1:44" ht="53.25" customHeight="1">
      <c r="A204" s="356"/>
      <c r="B204" s="357"/>
      <c r="C204" s="372"/>
      <c r="D204" s="205" t="s">
        <v>263</v>
      </c>
      <c r="E204" s="215">
        <f t="shared" si="1204"/>
        <v>0</v>
      </c>
      <c r="F204" s="215">
        <f t="shared" si="1205"/>
        <v>0</v>
      </c>
      <c r="G204" s="216">
        <f t="shared" si="1206"/>
        <v>0</v>
      </c>
      <c r="H204" s="211"/>
      <c r="I204" s="211"/>
      <c r="J204" s="212">
        <f t="shared" si="1229"/>
        <v>0</v>
      </c>
      <c r="K204" s="211"/>
      <c r="L204" s="211"/>
      <c r="M204" s="212">
        <f t="shared" si="1208"/>
        <v>0</v>
      </c>
      <c r="N204" s="211"/>
      <c r="O204" s="211"/>
      <c r="P204" s="212">
        <f t="shared" si="1210"/>
        <v>0</v>
      </c>
      <c r="Q204" s="211"/>
      <c r="R204" s="211"/>
      <c r="S204" s="212">
        <f t="shared" si="1212"/>
        <v>0</v>
      </c>
      <c r="T204" s="211"/>
      <c r="U204" s="211"/>
      <c r="V204" s="212">
        <f t="shared" si="1214"/>
        <v>0</v>
      </c>
      <c r="W204" s="211"/>
      <c r="X204" s="211"/>
      <c r="Y204" s="212">
        <f t="shared" si="1216"/>
        <v>0</v>
      </c>
      <c r="Z204" s="211"/>
      <c r="AA204" s="211"/>
      <c r="AB204" s="212">
        <f t="shared" si="1218"/>
        <v>0</v>
      </c>
      <c r="AC204" s="211"/>
      <c r="AD204" s="211"/>
      <c r="AE204" s="212">
        <f t="shared" si="1220"/>
        <v>0</v>
      </c>
      <c r="AF204" s="211"/>
      <c r="AG204" s="211"/>
      <c r="AH204" s="212">
        <f t="shared" si="1222"/>
        <v>0</v>
      </c>
      <c r="AI204" s="211"/>
      <c r="AJ204" s="211"/>
      <c r="AK204" s="212">
        <f t="shared" si="1224"/>
        <v>0</v>
      </c>
      <c r="AL204" s="211"/>
      <c r="AM204" s="211"/>
      <c r="AN204" s="212">
        <f t="shared" si="1226"/>
        <v>0</v>
      </c>
      <c r="AO204" s="211"/>
      <c r="AP204" s="211"/>
      <c r="AQ204" s="212">
        <f t="shared" si="1228"/>
        <v>0</v>
      </c>
      <c r="AR204" s="373"/>
    </row>
    <row r="205" spans="1:44" ht="32.25" customHeight="1">
      <c r="A205" s="356" t="s">
        <v>386</v>
      </c>
      <c r="B205" s="357" t="s">
        <v>434</v>
      </c>
      <c r="C205" s="372" t="s">
        <v>352</v>
      </c>
      <c r="D205" s="188" t="s">
        <v>41</v>
      </c>
      <c r="E205" s="217">
        <f t="shared" si="1102"/>
        <v>1441.47</v>
      </c>
      <c r="F205" s="217">
        <f t="shared" si="1103"/>
        <v>0</v>
      </c>
      <c r="G205" s="218">
        <f t="shared" si="1104"/>
        <v>0</v>
      </c>
      <c r="H205" s="237">
        <f>SUM(H206:H209)</f>
        <v>0</v>
      </c>
      <c r="I205" s="237">
        <f>SUM(I206:I209)</f>
        <v>0</v>
      </c>
      <c r="J205" s="234">
        <f>IF(I205,I205/H205*100,0)</f>
        <v>0</v>
      </c>
      <c r="K205" s="237">
        <f t="shared" ref="K205:L205" si="1230">SUM(K206:K209)</f>
        <v>0</v>
      </c>
      <c r="L205" s="237">
        <f t="shared" si="1230"/>
        <v>0</v>
      </c>
      <c r="M205" s="234">
        <f t="shared" si="1081"/>
        <v>0</v>
      </c>
      <c r="N205" s="237">
        <f t="shared" ref="N205:O205" si="1231">SUM(N206:N209)</f>
        <v>0</v>
      </c>
      <c r="O205" s="237">
        <f t="shared" si="1231"/>
        <v>0</v>
      </c>
      <c r="P205" s="234">
        <f t="shared" si="1083"/>
        <v>0</v>
      </c>
      <c r="Q205" s="237">
        <f t="shared" ref="Q205:R205" si="1232">SUM(Q206:Q209)</f>
        <v>0</v>
      </c>
      <c r="R205" s="237">
        <f t="shared" si="1232"/>
        <v>0</v>
      </c>
      <c r="S205" s="234">
        <f t="shared" si="1085"/>
        <v>0</v>
      </c>
      <c r="T205" s="237">
        <f t="shared" ref="T205:U205" si="1233">SUM(T206:T209)</f>
        <v>0</v>
      </c>
      <c r="U205" s="237">
        <f t="shared" si="1233"/>
        <v>0</v>
      </c>
      <c r="V205" s="234">
        <f t="shared" si="1087"/>
        <v>0</v>
      </c>
      <c r="W205" s="237">
        <f t="shared" ref="W205:X205" si="1234">SUM(W206:W209)</f>
        <v>0</v>
      </c>
      <c r="X205" s="237">
        <f t="shared" si="1234"/>
        <v>0</v>
      </c>
      <c r="Y205" s="234">
        <f t="shared" si="1089"/>
        <v>0</v>
      </c>
      <c r="Z205" s="237">
        <f t="shared" ref="Z205:AA205" si="1235">SUM(Z206:Z209)</f>
        <v>0</v>
      </c>
      <c r="AA205" s="237">
        <f t="shared" si="1235"/>
        <v>0</v>
      </c>
      <c r="AB205" s="234">
        <f t="shared" si="1091"/>
        <v>0</v>
      </c>
      <c r="AC205" s="237">
        <f t="shared" ref="AC205:AD205" si="1236">SUM(AC206:AC209)</f>
        <v>0</v>
      </c>
      <c r="AD205" s="237">
        <f t="shared" si="1236"/>
        <v>0</v>
      </c>
      <c r="AE205" s="234">
        <f t="shared" si="1093"/>
        <v>0</v>
      </c>
      <c r="AF205" s="237">
        <f t="shared" ref="AF205:AG205" si="1237">SUM(AF206:AF209)</f>
        <v>0</v>
      </c>
      <c r="AG205" s="237">
        <f t="shared" si="1237"/>
        <v>0</v>
      </c>
      <c r="AH205" s="234">
        <f t="shared" si="1095"/>
        <v>0</v>
      </c>
      <c r="AI205" s="237">
        <f t="shared" ref="AI205:AJ205" si="1238">SUM(AI206:AI209)</f>
        <v>1441.47</v>
      </c>
      <c r="AJ205" s="237">
        <f t="shared" si="1238"/>
        <v>0</v>
      </c>
      <c r="AK205" s="234">
        <f t="shared" si="1097"/>
        <v>0</v>
      </c>
      <c r="AL205" s="237">
        <f t="shared" ref="AL205:AM205" si="1239">SUM(AL206:AL209)</f>
        <v>0</v>
      </c>
      <c r="AM205" s="237">
        <f t="shared" si="1239"/>
        <v>0</v>
      </c>
      <c r="AN205" s="234">
        <f t="shared" si="1099"/>
        <v>0</v>
      </c>
      <c r="AO205" s="237">
        <f t="shared" ref="AO205:AP205" si="1240">SUM(AO206:AO209)</f>
        <v>0</v>
      </c>
      <c r="AP205" s="237">
        <f t="shared" si="1240"/>
        <v>0</v>
      </c>
      <c r="AQ205" s="234">
        <f t="shared" si="1101"/>
        <v>0</v>
      </c>
      <c r="AR205" s="373"/>
    </row>
    <row r="206" spans="1:44" ht="32.25" customHeight="1">
      <c r="A206" s="356"/>
      <c r="B206" s="357"/>
      <c r="C206" s="372"/>
      <c r="D206" s="205" t="s">
        <v>37</v>
      </c>
      <c r="E206" s="215">
        <f t="shared" si="1102"/>
        <v>0</v>
      </c>
      <c r="F206" s="215">
        <f t="shared" si="1103"/>
        <v>0</v>
      </c>
      <c r="G206" s="216">
        <f t="shared" si="1104"/>
        <v>0</v>
      </c>
      <c r="H206" s="211"/>
      <c r="I206" s="211"/>
      <c r="J206" s="212">
        <f t="shared" ref="J206:J214" si="1241">IF(I206,I206/H206*100,0)</f>
        <v>0</v>
      </c>
      <c r="K206" s="211"/>
      <c r="L206" s="211"/>
      <c r="M206" s="212">
        <f t="shared" si="1081"/>
        <v>0</v>
      </c>
      <c r="N206" s="211"/>
      <c r="O206" s="211"/>
      <c r="P206" s="212">
        <f t="shared" si="1083"/>
        <v>0</v>
      </c>
      <c r="Q206" s="211"/>
      <c r="R206" s="211"/>
      <c r="S206" s="212">
        <f t="shared" si="1085"/>
        <v>0</v>
      </c>
      <c r="T206" s="211"/>
      <c r="U206" s="211"/>
      <c r="V206" s="212">
        <f t="shared" si="1087"/>
        <v>0</v>
      </c>
      <c r="W206" s="211"/>
      <c r="X206" s="211"/>
      <c r="Y206" s="212">
        <f t="shared" si="1089"/>
        <v>0</v>
      </c>
      <c r="Z206" s="211"/>
      <c r="AA206" s="211"/>
      <c r="AB206" s="212">
        <f t="shared" si="1091"/>
        <v>0</v>
      </c>
      <c r="AC206" s="211"/>
      <c r="AD206" s="211"/>
      <c r="AE206" s="212">
        <f t="shared" si="1093"/>
        <v>0</v>
      </c>
      <c r="AF206" s="211"/>
      <c r="AG206" s="211"/>
      <c r="AH206" s="212">
        <f t="shared" si="1095"/>
        <v>0</v>
      </c>
      <c r="AI206" s="211"/>
      <c r="AJ206" s="211"/>
      <c r="AK206" s="212">
        <f t="shared" si="1097"/>
        <v>0</v>
      </c>
      <c r="AL206" s="211"/>
      <c r="AM206" s="211"/>
      <c r="AN206" s="212">
        <f t="shared" si="1099"/>
        <v>0</v>
      </c>
      <c r="AO206" s="211"/>
      <c r="AP206" s="211"/>
      <c r="AQ206" s="212">
        <f t="shared" si="1101"/>
        <v>0</v>
      </c>
      <c r="AR206" s="373"/>
    </row>
    <row r="207" spans="1:44" ht="32.25" customHeight="1">
      <c r="A207" s="356"/>
      <c r="B207" s="357"/>
      <c r="C207" s="372"/>
      <c r="D207" s="205" t="s">
        <v>2</v>
      </c>
      <c r="E207" s="215">
        <f t="shared" si="1102"/>
        <v>0</v>
      </c>
      <c r="F207" s="215">
        <f t="shared" si="1103"/>
        <v>0</v>
      </c>
      <c r="G207" s="216">
        <f t="shared" si="1104"/>
        <v>0</v>
      </c>
      <c r="H207" s="211"/>
      <c r="I207" s="211"/>
      <c r="J207" s="212">
        <f t="shared" si="1241"/>
        <v>0</v>
      </c>
      <c r="K207" s="211"/>
      <c r="L207" s="211"/>
      <c r="M207" s="212">
        <f t="shared" si="1081"/>
        <v>0</v>
      </c>
      <c r="N207" s="211"/>
      <c r="O207" s="211"/>
      <c r="P207" s="212">
        <f t="shared" si="1083"/>
        <v>0</v>
      </c>
      <c r="Q207" s="211"/>
      <c r="R207" s="211"/>
      <c r="S207" s="212">
        <f t="shared" si="1085"/>
        <v>0</v>
      </c>
      <c r="T207" s="211"/>
      <c r="U207" s="211"/>
      <c r="V207" s="212">
        <f t="shared" si="1087"/>
        <v>0</v>
      </c>
      <c r="W207" s="211"/>
      <c r="X207" s="211"/>
      <c r="Y207" s="212">
        <f t="shared" si="1089"/>
        <v>0</v>
      </c>
      <c r="Z207" s="211"/>
      <c r="AA207" s="211"/>
      <c r="AB207" s="212">
        <f t="shared" si="1091"/>
        <v>0</v>
      </c>
      <c r="AC207" s="211"/>
      <c r="AD207" s="211"/>
      <c r="AE207" s="212">
        <f t="shared" si="1093"/>
        <v>0</v>
      </c>
      <c r="AF207" s="211"/>
      <c r="AG207" s="211"/>
      <c r="AH207" s="212">
        <f t="shared" si="1095"/>
        <v>0</v>
      </c>
      <c r="AI207" s="211"/>
      <c r="AJ207" s="211"/>
      <c r="AK207" s="212">
        <f t="shared" si="1097"/>
        <v>0</v>
      </c>
      <c r="AL207" s="211"/>
      <c r="AM207" s="211"/>
      <c r="AN207" s="212">
        <f t="shared" si="1099"/>
        <v>0</v>
      </c>
      <c r="AO207" s="211"/>
      <c r="AP207" s="211"/>
      <c r="AQ207" s="212">
        <f t="shared" si="1101"/>
        <v>0</v>
      </c>
      <c r="AR207" s="373"/>
    </row>
    <row r="208" spans="1:44" ht="32.25" customHeight="1">
      <c r="A208" s="356"/>
      <c r="B208" s="357"/>
      <c r="C208" s="372"/>
      <c r="D208" s="206" t="s">
        <v>43</v>
      </c>
      <c r="E208" s="215">
        <f t="shared" si="1102"/>
        <v>1441.47</v>
      </c>
      <c r="F208" s="215">
        <f t="shared" si="1103"/>
        <v>0</v>
      </c>
      <c r="G208" s="216">
        <f t="shared" si="1104"/>
        <v>0</v>
      </c>
      <c r="H208" s="211"/>
      <c r="I208" s="211"/>
      <c r="J208" s="212">
        <f t="shared" si="1241"/>
        <v>0</v>
      </c>
      <c r="K208" s="211"/>
      <c r="L208" s="211"/>
      <c r="M208" s="212">
        <f t="shared" si="1081"/>
        <v>0</v>
      </c>
      <c r="N208" s="211"/>
      <c r="O208" s="211"/>
      <c r="P208" s="212">
        <f t="shared" si="1083"/>
        <v>0</v>
      </c>
      <c r="Q208" s="211"/>
      <c r="R208" s="211"/>
      <c r="S208" s="212">
        <f t="shared" si="1085"/>
        <v>0</v>
      </c>
      <c r="T208" s="211"/>
      <c r="U208" s="211"/>
      <c r="V208" s="212">
        <f t="shared" si="1087"/>
        <v>0</v>
      </c>
      <c r="W208" s="211"/>
      <c r="X208" s="211"/>
      <c r="Y208" s="212">
        <f t="shared" si="1089"/>
        <v>0</v>
      </c>
      <c r="Z208" s="211"/>
      <c r="AA208" s="211"/>
      <c r="AB208" s="212">
        <f t="shared" si="1091"/>
        <v>0</v>
      </c>
      <c r="AC208" s="211"/>
      <c r="AD208" s="211"/>
      <c r="AE208" s="212">
        <f t="shared" si="1093"/>
        <v>0</v>
      </c>
      <c r="AF208" s="211"/>
      <c r="AG208" s="211"/>
      <c r="AH208" s="212">
        <f t="shared" si="1095"/>
        <v>0</v>
      </c>
      <c r="AI208" s="211">
        <v>1441.47</v>
      </c>
      <c r="AJ208" s="211"/>
      <c r="AK208" s="212">
        <f t="shared" si="1097"/>
        <v>0</v>
      </c>
      <c r="AL208" s="211"/>
      <c r="AM208" s="211"/>
      <c r="AN208" s="212">
        <f t="shared" si="1099"/>
        <v>0</v>
      </c>
      <c r="AO208" s="211"/>
      <c r="AP208" s="211"/>
      <c r="AQ208" s="212">
        <f t="shared" si="1101"/>
        <v>0</v>
      </c>
      <c r="AR208" s="373"/>
    </row>
    <row r="209" spans="1:44" ht="32.25" customHeight="1">
      <c r="A209" s="356"/>
      <c r="B209" s="357"/>
      <c r="C209" s="372"/>
      <c r="D209" s="205" t="s">
        <v>263</v>
      </c>
      <c r="E209" s="215">
        <f t="shared" si="1102"/>
        <v>0</v>
      </c>
      <c r="F209" s="215">
        <f t="shared" si="1103"/>
        <v>0</v>
      </c>
      <c r="G209" s="216">
        <f t="shared" si="1104"/>
        <v>0</v>
      </c>
      <c r="H209" s="211"/>
      <c r="I209" s="211"/>
      <c r="J209" s="212">
        <f t="shared" si="1241"/>
        <v>0</v>
      </c>
      <c r="K209" s="211"/>
      <c r="L209" s="211"/>
      <c r="M209" s="212">
        <f t="shared" si="1081"/>
        <v>0</v>
      </c>
      <c r="N209" s="211"/>
      <c r="O209" s="211"/>
      <c r="P209" s="212">
        <f t="shared" si="1083"/>
        <v>0</v>
      </c>
      <c r="Q209" s="211"/>
      <c r="R209" s="211"/>
      <c r="S209" s="212">
        <f t="shared" si="1085"/>
        <v>0</v>
      </c>
      <c r="T209" s="211"/>
      <c r="U209" s="211"/>
      <c r="V209" s="212">
        <f t="shared" si="1087"/>
        <v>0</v>
      </c>
      <c r="W209" s="211"/>
      <c r="X209" s="211"/>
      <c r="Y209" s="212">
        <f t="shared" si="1089"/>
        <v>0</v>
      </c>
      <c r="Z209" s="211"/>
      <c r="AA209" s="211"/>
      <c r="AB209" s="212">
        <f t="shared" si="1091"/>
        <v>0</v>
      </c>
      <c r="AC209" s="211"/>
      <c r="AD209" s="211"/>
      <c r="AE209" s="212">
        <f t="shared" si="1093"/>
        <v>0</v>
      </c>
      <c r="AF209" s="211"/>
      <c r="AG209" s="211"/>
      <c r="AH209" s="212">
        <f t="shared" si="1095"/>
        <v>0</v>
      </c>
      <c r="AI209" s="211"/>
      <c r="AJ209" s="211"/>
      <c r="AK209" s="212">
        <f t="shared" si="1097"/>
        <v>0</v>
      </c>
      <c r="AL209" s="211"/>
      <c r="AM209" s="211"/>
      <c r="AN209" s="212">
        <f t="shared" si="1099"/>
        <v>0</v>
      </c>
      <c r="AO209" s="211"/>
      <c r="AP209" s="211"/>
      <c r="AQ209" s="212">
        <f t="shared" si="1101"/>
        <v>0</v>
      </c>
      <c r="AR209" s="373"/>
    </row>
    <row r="210" spans="1:44" ht="32.25" customHeight="1">
      <c r="A210" s="360" t="s">
        <v>316</v>
      </c>
      <c r="B210" s="361"/>
      <c r="C210" s="362"/>
      <c r="D210" s="188" t="s">
        <v>41</v>
      </c>
      <c r="E210" s="213">
        <f t="shared" si="1102"/>
        <v>98724.669640000007</v>
      </c>
      <c r="F210" s="213">
        <f t="shared" si="1103"/>
        <v>8782.8410000000003</v>
      </c>
      <c r="G210" s="214">
        <f t="shared" si="1104"/>
        <v>8.8962981917555908</v>
      </c>
      <c r="H210" s="236">
        <f>SUM(H211:H214)</f>
        <v>0</v>
      </c>
      <c r="I210" s="236">
        <f>SUM(I211:I214)</f>
        <v>0</v>
      </c>
      <c r="J210" s="210">
        <f t="shared" si="1241"/>
        <v>0</v>
      </c>
      <c r="K210" s="236">
        <f t="shared" ref="K210:L210" si="1242">SUM(K211:K214)</f>
        <v>0</v>
      </c>
      <c r="L210" s="236">
        <f t="shared" si="1242"/>
        <v>0</v>
      </c>
      <c r="M210" s="210">
        <f t="shared" si="1081"/>
        <v>0</v>
      </c>
      <c r="N210" s="236">
        <f t="shared" ref="N210:O210" si="1243">SUM(N211:N214)</f>
        <v>8782.8410000000003</v>
      </c>
      <c r="O210" s="236">
        <f t="shared" si="1243"/>
        <v>8782.8410000000003</v>
      </c>
      <c r="P210" s="210">
        <f t="shared" si="1083"/>
        <v>100</v>
      </c>
      <c r="Q210" s="236">
        <f t="shared" ref="Q210:R210" si="1244">SUM(Q211:Q214)</f>
        <v>0</v>
      </c>
      <c r="R210" s="236">
        <f t="shared" si="1244"/>
        <v>0</v>
      </c>
      <c r="S210" s="210">
        <f t="shared" si="1085"/>
        <v>0</v>
      </c>
      <c r="T210" s="236">
        <f t="shared" ref="T210:U210" si="1245">SUM(T211:T214)</f>
        <v>0</v>
      </c>
      <c r="U210" s="236">
        <f t="shared" si="1245"/>
        <v>0</v>
      </c>
      <c r="V210" s="210">
        <f t="shared" si="1087"/>
        <v>0</v>
      </c>
      <c r="W210" s="236">
        <f t="shared" ref="W210:X210" si="1246">SUM(W211:W214)</f>
        <v>0</v>
      </c>
      <c r="X210" s="236">
        <f t="shared" si="1246"/>
        <v>0</v>
      </c>
      <c r="Y210" s="210">
        <f t="shared" si="1089"/>
        <v>0</v>
      </c>
      <c r="Z210" s="236">
        <f t="shared" ref="Z210:AA210" si="1247">SUM(Z211:Z214)</f>
        <v>2046.8347699999999</v>
      </c>
      <c r="AA210" s="236">
        <f t="shared" si="1247"/>
        <v>0</v>
      </c>
      <c r="AB210" s="210">
        <f t="shared" si="1091"/>
        <v>0</v>
      </c>
      <c r="AC210" s="236">
        <f t="shared" ref="AC210:AD210" si="1248">SUM(AC211:AC214)</f>
        <v>0</v>
      </c>
      <c r="AD210" s="236">
        <f t="shared" si="1248"/>
        <v>0</v>
      </c>
      <c r="AE210" s="210">
        <f t="shared" si="1093"/>
        <v>0</v>
      </c>
      <c r="AF210" s="236">
        <f t="shared" ref="AF210:AG210" si="1249">SUM(AF211:AF214)</f>
        <v>12924.691899999998</v>
      </c>
      <c r="AG210" s="236">
        <f t="shared" si="1249"/>
        <v>0</v>
      </c>
      <c r="AH210" s="210">
        <f t="shared" si="1095"/>
        <v>0</v>
      </c>
      <c r="AI210" s="236">
        <f t="shared" ref="AI210:AJ210" si="1250">SUM(AI211:AI214)</f>
        <v>5697.8220000000001</v>
      </c>
      <c r="AJ210" s="236">
        <f t="shared" si="1250"/>
        <v>0</v>
      </c>
      <c r="AK210" s="210">
        <f t="shared" si="1097"/>
        <v>0</v>
      </c>
      <c r="AL210" s="236">
        <f t="shared" ref="AL210:AM210" si="1251">SUM(AL211:AL214)</f>
        <v>19899.848000000002</v>
      </c>
      <c r="AM210" s="236">
        <f t="shared" si="1251"/>
        <v>0</v>
      </c>
      <c r="AN210" s="210">
        <f t="shared" si="1099"/>
        <v>0</v>
      </c>
      <c r="AO210" s="236">
        <f t="shared" ref="AO210:AP210" si="1252">SUM(AO211:AO214)</f>
        <v>49372.631970000002</v>
      </c>
      <c r="AP210" s="236">
        <f t="shared" si="1252"/>
        <v>0</v>
      </c>
      <c r="AQ210" s="210">
        <f t="shared" si="1101"/>
        <v>0</v>
      </c>
      <c r="AR210" s="373"/>
    </row>
    <row r="211" spans="1:44" ht="32.25" customHeight="1">
      <c r="A211" s="363"/>
      <c r="B211" s="364"/>
      <c r="C211" s="365"/>
      <c r="D211" s="205" t="s">
        <v>37</v>
      </c>
      <c r="E211" s="215">
        <f t="shared" si="1102"/>
        <v>0</v>
      </c>
      <c r="F211" s="215">
        <f t="shared" si="1103"/>
        <v>0</v>
      </c>
      <c r="G211" s="216">
        <f t="shared" si="1104"/>
        <v>0</v>
      </c>
      <c r="H211" s="211">
        <f>H171+H196</f>
        <v>0</v>
      </c>
      <c r="I211" s="211">
        <f>I171+I196</f>
        <v>0</v>
      </c>
      <c r="J211" s="212">
        <f t="shared" si="1241"/>
        <v>0</v>
      </c>
      <c r="K211" s="211">
        <f t="shared" ref="K211:L211" si="1253">K171+K196</f>
        <v>0</v>
      </c>
      <c r="L211" s="211">
        <f t="shared" si="1253"/>
        <v>0</v>
      </c>
      <c r="M211" s="212">
        <f t="shared" si="1081"/>
        <v>0</v>
      </c>
      <c r="N211" s="211">
        <f t="shared" ref="N211:O211" si="1254">N171+N196</f>
        <v>0</v>
      </c>
      <c r="O211" s="211">
        <f t="shared" si="1254"/>
        <v>0</v>
      </c>
      <c r="P211" s="212">
        <f t="shared" si="1083"/>
        <v>0</v>
      </c>
      <c r="Q211" s="211">
        <f t="shared" ref="Q211:R211" si="1255">Q171+Q196</f>
        <v>0</v>
      </c>
      <c r="R211" s="211">
        <f t="shared" si="1255"/>
        <v>0</v>
      </c>
      <c r="S211" s="212">
        <f t="shared" si="1085"/>
        <v>0</v>
      </c>
      <c r="T211" s="211">
        <f t="shared" ref="T211:U211" si="1256">T171+T196</f>
        <v>0</v>
      </c>
      <c r="U211" s="211">
        <f t="shared" si="1256"/>
        <v>0</v>
      </c>
      <c r="V211" s="212">
        <f t="shared" si="1087"/>
        <v>0</v>
      </c>
      <c r="W211" s="211">
        <f t="shared" ref="W211:X211" si="1257">W171+W196</f>
        <v>0</v>
      </c>
      <c r="X211" s="211">
        <f t="shared" si="1257"/>
        <v>0</v>
      </c>
      <c r="Y211" s="212">
        <f t="shared" si="1089"/>
        <v>0</v>
      </c>
      <c r="Z211" s="211">
        <f t="shared" ref="Z211:AA211" si="1258">Z171+Z196</f>
        <v>0</v>
      </c>
      <c r="AA211" s="211">
        <f t="shared" si="1258"/>
        <v>0</v>
      </c>
      <c r="AB211" s="212">
        <f t="shared" si="1091"/>
        <v>0</v>
      </c>
      <c r="AC211" s="211">
        <f t="shared" ref="AC211:AD211" si="1259">AC171+AC196</f>
        <v>0</v>
      </c>
      <c r="AD211" s="211">
        <f t="shared" si="1259"/>
        <v>0</v>
      </c>
      <c r="AE211" s="212">
        <f t="shared" si="1093"/>
        <v>0</v>
      </c>
      <c r="AF211" s="211">
        <f t="shared" ref="AF211:AG211" si="1260">AF171+AF196</f>
        <v>0</v>
      </c>
      <c r="AG211" s="211">
        <f t="shared" si="1260"/>
        <v>0</v>
      </c>
      <c r="AH211" s="212">
        <f t="shared" si="1095"/>
        <v>0</v>
      </c>
      <c r="AI211" s="211">
        <f t="shared" ref="AI211:AJ211" si="1261">AI171+AI196</f>
        <v>0</v>
      </c>
      <c r="AJ211" s="211">
        <f t="shared" si="1261"/>
        <v>0</v>
      </c>
      <c r="AK211" s="212">
        <f t="shared" si="1097"/>
        <v>0</v>
      </c>
      <c r="AL211" s="211">
        <f t="shared" ref="AL211:AM211" si="1262">AL171+AL196</f>
        <v>0</v>
      </c>
      <c r="AM211" s="211">
        <f t="shared" si="1262"/>
        <v>0</v>
      </c>
      <c r="AN211" s="212">
        <f t="shared" si="1099"/>
        <v>0</v>
      </c>
      <c r="AO211" s="211">
        <f t="shared" ref="AO211:AP211" si="1263">AO171+AO196</f>
        <v>0</v>
      </c>
      <c r="AP211" s="211">
        <f t="shared" si="1263"/>
        <v>0</v>
      </c>
      <c r="AQ211" s="212">
        <f t="shared" si="1101"/>
        <v>0</v>
      </c>
      <c r="AR211" s="373"/>
    </row>
    <row r="212" spans="1:44" ht="51" customHeight="1">
      <c r="A212" s="363"/>
      <c r="B212" s="364"/>
      <c r="C212" s="365"/>
      <c r="D212" s="205" t="s">
        <v>2</v>
      </c>
      <c r="E212" s="215">
        <f t="shared" si="1102"/>
        <v>0</v>
      </c>
      <c r="F212" s="215">
        <f t="shared" si="1103"/>
        <v>0</v>
      </c>
      <c r="G212" s="216">
        <f t="shared" si="1104"/>
        <v>0</v>
      </c>
      <c r="H212" s="211">
        <f t="shared" ref="H212:I214" si="1264">H172+H197</f>
        <v>0</v>
      </c>
      <c r="I212" s="211">
        <f t="shared" si="1264"/>
        <v>0</v>
      </c>
      <c r="J212" s="212">
        <f t="shared" si="1241"/>
        <v>0</v>
      </c>
      <c r="K212" s="211">
        <f t="shared" ref="K212:L212" si="1265">K172+K197</f>
        <v>0</v>
      </c>
      <c r="L212" s="211">
        <f t="shared" si="1265"/>
        <v>0</v>
      </c>
      <c r="M212" s="212">
        <f t="shared" si="1081"/>
        <v>0</v>
      </c>
      <c r="N212" s="211">
        <f t="shared" ref="N212:O212" si="1266">N172+N197</f>
        <v>0</v>
      </c>
      <c r="O212" s="211">
        <f t="shared" si="1266"/>
        <v>0</v>
      </c>
      <c r="P212" s="212">
        <f t="shared" si="1083"/>
        <v>0</v>
      </c>
      <c r="Q212" s="211">
        <f t="shared" ref="Q212:R212" si="1267">Q172+Q197</f>
        <v>0</v>
      </c>
      <c r="R212" s="211">
        <f t="shared" si="1267"/>
        <v>0</v>
      </c>
      <c r="S212" s="212">
        <f t="shared" si="1085"/>
        <v>0</v>
      </c>
      <c r="T212" s="211">
        <f t="shared" ref="T212:U212" si="1268">T172+T197</f>
        <v>0</v>
      </c>
      <c r="U212" s="211">
        <f t="shared" si="1268"/>
        <v>0</v>
      </c>
      <c r="V212" s="212">
        <f t="shared" si="1087"/>
        <v>0</v>
      </c>
      <c r="W212" s="211">
        <f t="shared" ref="W212:X212" si="1269">W172+W197</f>
        <v>0</v>
      </c>
      <c r="X212" s="211">
        <f t="shared" si="1269"/>
        <v>0</v>
      </c>
      <c r="Y212" s="212">
        <f t="shared" si="1089"/>
        <v>0</v>
      </c>
      <c r="Z212" s="211">
        <f t="shared" ref="Z212:AA212" si="1270">Z172+Z197</f>
        <v>0</v>
      </c>
      <c r="AA212" s="211">
        <f t="shared" si="1270"/>
        <v>0</v>
      </c>
      <c r="AB212" s="212">
        <f t="shared" si="1091"/>
        <v>0</v>
      </c>
      <c r="AC212" s="211">
        <f t="shared" ref="AC212:AD212" si="1271">AC172+AC197</f>
        <v>0</v>
      </c>
      <c r="AD212" s="211">
        <f t="shared" si="1271"/>
        <v>0</v>
      </c>
      <c r="AE212" s="212">
        <f t="shared" si="1093"/>
        <v>0</v>
      </c>
      <c r="AF212" s="211">
        <f t="shared" ref="AF212:AG212" si="1272">AF172+AF197</f>
        <v>0</v>
      </c>
      <c r="AG212" s="211">
        <f t="shared" si="1272"/>
        <v>0</v>
      </c>
      <c r="AH212" s="212">
        <f t="shared" si="1095"/>
        <v>0</v>
      </c>
      <c r="AI212" s="211">
        <f t="shared" ref="AI212:AJ212" si="1273">AI172+AI197</f>
        <v>0</v>
      </c>
      <c r="AJ212" s="211">
        <f t="shared" si="1273"/>
        <v>0</v>
      </c>
      <c r="AK212" s="212">
        <f t="shared" si="1097"/>
        <v>0</v>
      </c>
      <c r="AL212" s="211">
        <f t="shared" ref="AL212:AM212" si="1274">AL172+AL197</f>
        <v>0</v>
      </c>
      <c r="AM212" s="211">
        <f t="shared" si="1274"/>
        <v>0</v>
      </c>
      <c r="AN212" s="212">
        <f t="shared" si="1099"/>
        <v>0</v>
      </c>
      <c r="AO212" s="211">
        <f t="shared" ref="AO212:AP212" si="1275">AO172+AO197</f>
        <v>0</v>
      </c>
      <c r="AP212" s="211">
        <f t="shared" si="1275"/>
        <v>0</v>
      </c>
      <c r="AQ212" s="212">
        <f t="shared" si="1101"/>
        <v>0</v>
      </c>
      <c r="AR212" s="373"/>
    </row>
    <row r="213" spans="1:44" ht="32.25" customHeight="1">
      <c r="A213" s="363"/>
      <c r="B213" s="364"/>
      <c r="C213" s="365"/>
      <c r="D213" s="207" t="s">
        <v>43</v>
      </c>
      <c r="E213" s="215">
        <f t="shared" si="1102"/>
        <v>98724.669640000007</v>
      </c>
      <c r="F213" s="215">
        <f t="shared" si="1103"/>
        <v>8782.8410000000003</v>
      </c>
      <c r="G213" s="216">
        <f t="shared" si="1104"/>
        <v>8.8962981917555908</v>
      </c>
      <c r="H213" s="211">
        <f t="shared" si="1264"/>
        <v>0</v>
      </c>
      <c r="I213" s="211">
        <f t="shared" si="1264"/>
        <v>0</v>
      </c>
      <c r="J213" s="212">
        <f t="shared" si="1241"/>
        <v>0</v>
      </c>
      <c r="K213" s="211">
        <f t="shared" ref="K213:L213" si="1276">K173+K198</f>
        <v>0</v>
      </c>
      <c r="L213" s="211">
        <f t="shared" si="1276"/>
        <v>0</v>
      </c>
      <c r="M213" s="212">
        <f t="shared" si="1081"/>
        <v>0</v>
      </c>
      <c r="N213" s="211">
        <f t="shared" ref="N213:O213" si="1277">N173+N198</f>
        <v>8782.8410000000003</v>
      </c>
      <c r="O213" s="211">
        <f t="shared" si="1277"/>
        <v>8782.8410000000003</v>
      </c>
      <c r="P213" s="212">
        <f t="shared" si="1083"/>
        <v>100</v>
      </c>
      <c r="Q213" s="211">
        <f t="shared" ref="Q213:R213" si="1278">Q173+Q198</f>
        <v>0</v>
      </c>
      <c r="R213" s="211">
        <f t="shared" si="1278"/>
        <v>0</v>
      </c>
      <c r="S213" s="212">
        <f t="shared" si="1085"/>
        <v>0</v>
      </c>
      <c r="T213" s="211">
        <f t="shared" ref="T213:U213" si="1279">T173+T198</f>
        <v>0</v>
      </c>
      <c r="U213" s="211">
        <f t="shared" si="1279"/>
        <v>0</v>
      </c>
      <c r="V213" s="212">
        <f t="shared" si="1087"/>
        <v>0</v>
      </c>
      <c r="W213" s="211">
        <f t="shared" ref="W213:X213" si="1280">W173+W198</f>
        <v>0</v>
      </c>
      <c r="X213" s="211">
        <f t="shared" si="1280"/>
        <v>0</v>
      </c>
      <c r="Y213" s="212">
        <f t="shared" si="1089"/>
        <v>0</v>
      </c>
      <c r="Z213" s="211">
        <f t="shared" ref="Z213:AA213" si="1281">Z173+Z198</f>
        <v>2046.8347699999999</v>
      </c>
      <c r="AA213" s="211">
        <f t="shared" si="1281"/>
        <v>0</v>
      </c>
      <c r="AB213" s="212">
        <f t="shared" si="1091"/>
        <v>0</v>
      </c>
      <c r="AC213" s="211">
        <f t="shared" ref="AC213:AD213" si="1282">AC173+AC198</f>
        <v>0</v>
      </c>
      <c r="AD213" s="211">
        <f t="shared" si="1282"/>
        <v>0</v>
      </c>
      <c r="AE213" s="212">
        <f t="shared" si="1093"/>
        <v>0</v>
      </c>
      <c r="AF213" s="211">
        <f t="shared" ref="AF213:AG213" si="1283">AF173+AF198</f>
        <v>12924.691899999998</v>
      </c>
      <c r="AG213" s="211">
        <f t="shared" si="1283"/>
        <v>0</v>
      </c>
      <c r="AH213" s="212">
        <f t="shared" si="1095"/>
        <v>0</v>
      </c>
      <c r="AI213" s="211">
        <f t="shared" ref="AI213:AJ213" si="1284">AI173+AI198</f>
        <v>5697.8220000000001</v>
      </c>
      <c r="AJ213" s="211">
        <f t="shared" si="1284"/>
        <v>0</v>
      </c>
      <c r="AK213" s="212">
        <f t="shared" si="1097"/>
        <v>0</v>
      </c>
      <c r="AL213" s="211">
        <f t="shared" ref="AL213:AM213" si="1285">AL173+AL198</f>
        <v>19899.848000000002</v>
      </c>
      <c r="AM213" s="211">
        <f t="shared" si="1285"/>
        <v>0</v>
      </c>
      <c r="AN213" s="212">
        <f t="shared" si="1099"/>
        <v>0</v>
      </c>
      <c r="AO213" s="211">
        <f t="shared" ref="AO213:AP213" si="1286">AO173+AO198</f>
        <v>49372.631970000002</v>
      </c>
      <c r="AP213" s="211">
        <f t="shared" si="1286"/>
        <v>0</v>
      </c>
      <c r="AQ213" s="212">
        <f t="shared" si="1101"/>
        <v>0</v>
      </c>
      <c r="AR213" s="373"/>
    </row>
    <row r="214" spans="1:44" ht="32.25" customHeight="1">
      <c r="A214" s="366"/>
      <c r="B214" s="367"/>
      <c r="C214" s="368"/>
      <c r="D214" s="204" t="s">
        <v>263</v>
      </c>
      <c r="E214" s="215">
        <f t="shared" si="1102"/>
        <v>0</v>
      </c>
      <c r="F214" s="215">
        <f t="shared" si="1103"/>
        <v>0</v>
      </c>
      <c r="G214" s="216">
        <f t="shared" si="1104"/>
        <v>0</v>
      </c>
      <c r="H214" s="211">
        <f t="shared" si="1264"/>
        <v>0</v>
      </c>
      <c r="I214" s="211">
        <f t="shared" si="1264"/>
        <v>0</v>
      </c>
      <c r="J214" s="212">
        <f t="shared" si="1241"/>
        <v>0</v>
      </c>
      <c r="K214" s="211">
        <f t="shared" ref="K214:L214" si="1287">K174+K199</f>
        <v>0</v>
      </c>
      <c r="L214" s="211">
        <f t="shared" si="1287"/>
        <v>0</v>
      </c>
      <c r="M214" s="212">
        <f t="shared" si="1081"/>
        <v>0</v>
      </c>
      <c r="N214" s="211">
        <f t="shared" ref="N214:O214" si="1288">N174+N199</f>
        <v>0</v>
      </c>
      <c r="O214" s="211">
        <f t="shared" si="1288"/>
        <v>0</v>
      </c>
      <c r="P214" s="212">
        <f t="shared" si="1083"/>
        <v>0</v>
      </c>
      <c r="Q214" s="211">
        <f t="shared" ref="Q214:R214" si="1289">Q174+Q199</f>
        <v>0</v>
      </c>
      <c r="R214" s="211">
        <f t="shared" si="1289"/>
        <v>0</v>
      </c>
      <c r="S214" s="212">
        <f t="shared" si="1085"/>
        <v>0</v>
      </c>
      <c r="T214" s="211">
        <f t="shared" ref="T214:U214" si="1290">T174+T199</f>
        <v>0</v>
      </c>
      <c r="U214" s="211">
        <f t="shared" si="1290"/>
        <v>0</v>
      </c>
      <c r="V214" s="212">
        <f t="shared" si="1087"/>
        <v>0</v>
      </c>
      <c r="W214" s="211">
        <f t="shared" ref="W214:X214" si="1291">W174+W199</f>
        <v>0</v>
      </c>
      <c r="X214" s="211">
        <f t="shared" si="1291"/>
        <v>0</v>
      </c>
      <c r="Y214" s="212">
        <f t="shared" si="1089"/>
        <v>0</v>
      </c>
      <c r="Z214" s="211">
        <f t="shared" ref="Z214:AA214" si="1292">Z174+Z199</f>
        <v>0</v>
      </c>
      <c r="AA214" s="211">
        <f t="shared" si="1292"/>
        <v>0</v>
      </c>
      <c r="AB214" s="212">
        <f t="shared" si="1091"/>
        <v>0</v>
      </c>
      <c r="AC214" s="211">
        <f t="shared" ref="AC214:AD214" si="1293">AC174+AC199</f>
        <v>0</v>
      </c>
      <c r="AD214" s="211">
        <f t="shared" si="1293"/>
        <v>0</v>
      </c>
      <c r="AE214" s="212">
        <f t="shared" si="1093"/>
        <v>0</v>
      </c>
      <c r="AF214" s="211">
        <f t="shared" ref="AF214:AG214" si="1294">AF174+AF199</f>
        <v>0</v>
      </c>
      <c r="AG214" s="211">
        <f t="shared" si="1294"/>
        <v>0</v>
      </c>
      <c r="AH214" s="212">
        <f t="shared" si="1095"/>
        <v>0</v>
      </c>
      <c r="AI214" s="211">
        <f t="shared" ref="AI214:AJ214" si="1295">AI174+AI199</f>
        <v>0</v>
      </c>
      <c r="AJ214" s="211">
        <f t="shared" si="1295"/>
        <v>0</v>
      </c>
      <c r="AK214" s="212">
        <f t="shared" si="1097"/>
        <v>0</v>
      </c>
      <c r="AL214" s="211">
        <f t="shared" ref="AL214:AM214" si="1296">AL174+AL199</f>
        <v>0</v>
      </c>
      <c r="AM214" s="211">
        <f t="shared" si="1296"/>
        <v>0</v>
      </c>
      <c r="AN214" s="212">
        <f t="shared" si="1099"/>
        <v>0</v>
      </c>
      <c r="AO214" s="211">
        <f t="shared" ref="AO214:AP214" si="1297">AO174+AO199</f>
        <v>0</v>
      </c>
      <c r="AP214" s="211">
        <f t="shared" si="1297"/>
        <v>0</v>
      </c>
      <c r="AQ214" s="212">
        <f t="shared" si="1101"/>
        <v>0</v>
      </c>
      <c r="AR214" s="373"/>
    </row>
    <row r="215" spans="1:44" ht="29.1" customHeight="1">
      <c r="A215" s="412" t="s">
        <v>328</v>
      </c>
      <c r="B215" s="413"/>
      <c r="C215" s="413"/>
      <c r="D215" s="413"/>
      <c r="E215" s="413"/>
      <c r="F215" s="413"/>
      <c r="G215" s="413"/>
      <c r="H215" s="413"/>
      <c r="I215" s="413"/>
      <c r="J215" s="413"/>
      <c r="K215" s="413"/>
      <c r="L215" s="413"/>
      <c r="M215" s="413"/>
      <c r="N215" s="413"/>
      <c r="O215" s="413"/>
      <c r="P215" s="413"/>
      <c r="Q215" s="413"/>
      <c r="R215" s="413"/>
      <c r="S215" s="413"/>
      <c r="T215" s="413"/>
      <c r="U215" s="413"/>
      <c r="V215" s="413"/>
      <c r="W215" s="413"/>
      <c r="X215" s="413"/>
      <c r="Y215" s="413"/>
      <c r="Z215" s="413"/>
      <c r="AA215" s="413"/>
      <c r="AB215" s="413"/>
      <c r="AC215" s="413"/>
      <c r="AD215" s="413"/>
      <c r="AE215" s="413"/>
      <c r="AF215" s="413"/>
      <c r="AG215" s="413"/>
      <c r="AH215" s="413"/>
      <c r="AI215" s="413"/>
      <c r="AJ215" s="413"/>
      <c r="AK215" s="413"/>
      <c r="AL215" s="413"/>
      <c r="AM215" s="413"/>
      <c r="AN215" s="413"/>
      <c r="AO215" s="413"/>
      <c r="AP215" s="413"/>
      <c r="AQ215" s="413"/>
      <c r="AR215" s="414"/>
    </row>
    <row r="216" spans="1:44" ht="29.1" customHeight="1">
      <c r="A216" s="369" t="s">
        <v>317</v>
      </c>
      <c r="B216" s="370" t="s">
        <v>355</v>
      </c>
      <c r="C216" s="358" t="s">
        <v>435</v>
      </c>
      <c r="D216" s="225" t="s">
        <v>41</v>
      </c>
      <c r="E216" s="209">
        <f>H216+K216+N216+Q216+T216+W216+Z216+AC216+AF216+AI216+AL216+AO216</f>
        <v>34034.185389999999</v>
      </c>
      <c r="F216" s="209">
        <f>I216+L216+O216+R216+U216+X216+AA216+AD216+AG216+AJ216+AM216+AP216</f>
        <v>0</v>
      </c>
      <c r="G216" s="210">
        <f>IF(F216,F216/E216*100,0)</f>
        <v>0</v>
      </c>
      <c r="H216" s="209">
        <f>SUM(H217:H220)</f>
        <v>0</v>
      </c>
      <c r="I216" s="209">
        <f>SUM(I217:I220)</f>
        <v>0</v>
      </c>
      <c r="J216" s="210">
        <f>IF(I216,I216/H216*100,0)</f>
        <v>0</v>
      </c>
      <c r="K216" s="209">
        <f t="shared" ref="K216:L216" si="1298">SUM(K217:K220)</f>
        <v>0</v>
      </c>
      <c r="L216" s="209">
        <f t="shared" si="1298"/>
        <v>0</v>
      </c>
      <c r="M216" s="210">
        <f t="shared" ref="M216:M220" si="1299">IF(L216,L216/K216*100,0)</f>
        <v>0</v>
      </c>
      <c r="N216" s="209">
        <f t="shared" ref="N216:O216" si="1300">SUM(N217:N220)</f>
        <v>0</v>
      </c>
      <c r="O216" s="209">
        <f t="shared" si="1300"/>
        <v>0</v>
      </c>
      <c r="P216" s="210">
        <f t="shared" ref="P216:P220" si="1301">IF(O216,O216/N216*100,0)</f>
        <v>0</v>
      </c>
      <c r="Q216" s="209">
        <f t="shared" ref="Q216:R216" si="1302">SUM(Q217:Q220)</f>
        <v>0</v>
      </c>
      <c r="R216" s="209">
        <f t="shared" si="1302"/>
        <v>0</v>
      </c>
      <c r="S216" s="210">
        <f t="shared" ref="S216:S220" si="1303">IF(R216,R216/Q216*100,0)</f>
        <v>0</v>
      </c>
      <c r="T216" s="209">
        <f t="shared" ref="T216:U216" si="1304">SUM(T217:T220)</f>
        <v>0</v>
      </c>
      <c r="U216" s="209">
        <f t="shared" si="1304"/>
        <v>0</v>
      </c>
      <c r="V216" s="210">
        <f t="shared" ref="V216:V220" si="1305">IF(U216,U216/T216*100,0)</f>
        <v>0</v>
      </c>
      <c r="W216" s="209">
        <f t="shared" ref="W216:X216" si="1306">SUM(W217:W220)</f>
        <v>0</v>
      </c>
      <c r="X216" s="209">
        <f t="shared" si="1306"/>
        <v>0</v>
      </c>
      <c r="Y216" s="210">
        <f t="shared" ref="Y216:Y220" si="1307">IF(X216,X216/W216*100,0)</f>
        <v>0</v>
      </c>
      <c r="Z216" s="209">
        <f t="shared" ref="Z216:AA216" si="1308">SUM(Z217:Z220)</f>
        <v>0</v>
      </c>
      <c r="AA216" s="209">
        <f t="shared" si="1308"/>
        <v>0</v>
      </c>
      <c r="AB216" s="210">
        <f t="shared" ref="AB216:AB220" si="1309">IF(AA216,AA216/Z216*100,0)</f>
        <v>0</v>
      </c>
      <c r="AC216" s="209">
        <f t="shared" ref="AC216:AD216" si="1310">SUM(AC217:AC220)</f>
        <v>0</v>
      </c>
      <c r="AD216" s="209">
        <f t="shared" si="1310"/>
        <v>0</v>
      </c>
      <c r="AE216" s="210">
        <f t="shared" ref="AE216:AE220" si="1311">IF(AD216,AD216/AC216*100,0)</f>
        <v>0</v>
      </c>
      <c r="AF216" s="209">
        <f t="shared" ref="AF216:AG216" si="1312">SUM(AF217:AF220)</f>
        <v>0</v>
      </c>
      <c r="AG216" s="209">
        <f t="shared" si="1312"/>
        <v>0</v>
      </c>
      <c r="AH216" s="210">
        <f t="shared" ref="AH216:AH220" si="1313">IF(AG216,AG216/AF216*100,0)</f>
        <v>0</v>
      </c>
      <c r="AI216" s="209">
        <f t="shared" ref="AI216:AJ216" si="1314">SUM(AI217:AI220)</f>
        <v>0</v>
      </c>
      <c r="AJ216" s="209">
        <f t="shared" si="1314"/>
        <v>0</v>
      </c>
      <c r="AK216" s="210">
        <f t="shared" ref="AK216:AK220" si="1315">IF(AJ216,AJ216/AI216*100,0)</f>
        <v>0</v>
      </c>
      <c r="AL216" s="209">
        <f t="shared" ref="AL216:AM216" si="1316">SUM(AL217:AL220)</f>
        <v>0</v>
      </c>
      <c r="AM216" s="209">
        <f t="shared" si="1316"/>
        <v>0</v>
      </c>
      <c r="AN216" s="210">
        <f t="shared" ref="AN216:AN220" si="1317">IF(AM216,AM216/AL216*100,0)</f>
        <v>0</v>
      </c>
      <c r="AO216" s="209">
        <f t="shared" ref="AO216:AP216" si="1318">SUM(AO217:AO220)</f>
        <v>34034.185389999999</v>
      </c>
      <c r="AP216" s="209">
        <f t="shared" si="1318"/>
        <v>0</v>
      </c>
      <c r="AQ216" s="210">
        <f t="shared" ref="AQ216:AQ220" si="1319">IF(AP216,AP216/AO216*100,0)</f>
        <v>0</v>
      </c>
      <c r="AR216" s="359"/>
    </row>
    <row r="217" spans="1:44" ht="35.25" customHeight="1">
      <c r="A217" s="369"/>
      <c r="B217" s="370"/>
      <c r="C217" s="374"/>
      <c r="D217" s="220" t="s">
        <v>37</v>
      </c>
      <c r="E217" s="211">
        <f t="shared" ref="E217:E275" si="1320">H217+K217+N217+Q217+T217+W217+Z217+AC217+AF217+AI217+AL217+AO217</f>
        <v>0</v>
      </c>
      <c r="F217" s="211">
        <f t="shared" ref="F217:F275" si="1321">I217+L217+O217+R217+U217+X217+AA217+AD217+AG217+AJ217+AM217+AP217</f>
        <v>0</v>
      </c>
      <c r="G217" s="212">
        <f t="shared" ref="G217:G275" si="1322">IF(F217,F217/E217*100,0)</f>
        <v>0</v>
      </c>
      <c r="H217" s="211">
        <f>H222</f>
        <v>0</v>
      </c>
      <c r="I217" s="211">
        <f>I222</f>
        <v>0</v>
      </c>
      <c r="J217" s="212">
        <f t="shared" ref="J217:J275" si="1323">IF(I217,I217/H217*100,0)</f>
        <v>0</v>
      </c>
      <c r="K217" s="211">
        <f t="shared" ref="K217:L217" si="1324">K222</f>
        <v>0</v>
      </c>
      <c r="L217" s="211">
        <f t="shared" si="1324"/>
        <v>0</v>
      </c>
      <c r="M217" s="212">
        <f t="shared" si="1299"/>
        <v>0</v>
      </c>
      <c r="N217" s="211">
        <f t="shared" ref="N217:O217" si="1325">N222</f>
        <v>0</v>
      </c>
      <c r="O217" s="211">
        <f t="shared" si="1325"/>
        <v>0</v>
      </c>
      <c r="P217" s="212">
        <f t="shared" si="1301"/>
        <v>0</v>
      </c>
      <c r="Q217" s="211">
        <f t="shared" ref="Q217:R217" si="1326">Q222</f>
        <v>0</v>
      </c>
      <c r="R217" s="211">
        <f t="shared" si="1326"/>
        <v>0</v>
      </c>
      <c r="S217" s="212">
        <f t="shared" si="1303"/>
        <v>0</v>
      </c>
      <c r="T217" s="211">
        <f t="shared" ref="T217:U217" si="1327">T222</f>
        <v>0</v>
      </c>
      <c r="U217" s="211">
        <f t="shared" si="1327"/>
        <v>0</v>
      </c>
      <c r="V217" s="212">
        <f t="shared" si="1305"/>
        <v>0</v>
      </c>
      <c r="W217" s="211">
        <f t="shared" ref="W217:X217" si="1328">W222</f>
        <v>0</v>
      </c>
      <c r="X217" s="211">
        <f t="shared" si="1328"/>
        <v>0</v>
      </c>
      <c r="Y217" s="212">
        <f t="shared" si="1307"/>
        <v>0</v>
      </c>
      <c r="Z217" s="211">
        <f t="shared" ref="Z217:AA217" si="1329">Z222</f>
        <v>0</v>
      </c>
      <c r="AA217" s="211">
        <f t="shared" si="1329"/>
        <v>0</v>
      </c>
      <c r="AB217" s="212">
        <f t="shared" si="1309"/>
        <v>0</v>
      </c>
      <c r="AC217" s="211">
        <f t="shared" ref="AC217:AD217" si="1330">AC222</f>
        <v>0</v>
      </c>
      <c r="AD217" s="211">
        <f t="shared" si="1330"/>
        <v>0</v>
      </c>
      <c r="AE217" s="212">
        <f t="shared" si="1311"/>
        <v>0</v>
      </c>
      <c r="AF217" s="211">
        <f t="shared" ref="AF217:AG217" si="1331">AF222</f>
        <v>0</v>
      </c>
      <c r="AG217" s="211">
        <f t="shared" si="1331"/>
        <v>0</v>
      </c>
      <c r="AH217" s="212">
        <f t="shared" si="1313"/>
        <v>0</v>
      </c>
      <c r="AI217" s="211">
        <f t="shared" ref="AI217:AJ217" si="1332">AI222</f>
        <v>0</v>
      </c>
      <c r="AJ217" s="211">
        <f t="shared" si="1332"/>
        <v>0</v>
      </c>
      <c r="AK217" s="212">
        <f t="shared" si="1315"/>
        <v>0</v>
      </c>
      <c r="AL217" s="211">
        <f t="shared" ref="AL217:AM217" si="1333">AL222</f>
        <v>0</v>
      </c>
      <c r="AM217" s="211">
        <f t="shared" si="1333"/>
        <v>0</v>
      </c>
      <c r="AN217" s="212">
        <f t="shared" si="1317"/>
        <v>0</v>
      </c>
      <c r="AO217" s="211">
        <f t="shared" ref="AO217:AP217" si="1334">AO222</f>
        <v>0</v>
      </c>
      <c r="AP217" s="211">
        <f t="shared" si="1334"/>
        <v>0</v>
      </c>
      <c r="AQ217" s="212">
        <f t="shared" si="1319"/>
        <v>0</v>
      </c>
      <c r="AR217" s="359"/>
    </row>
    <row r="218" spans="1:44" ht="54.75" customHeight="1">
      <c r="A218" s="369"/>
      <c r="B218" s="370"/>
      <c r="C218" s="374"/>
      <c r="D218" s="220" t="s">
        <v>2</v>
      </c>
      <c r="E218" s="211">
        <f t="shared" si="1320"/>
        <v>0</v>
      </c>
      <c r="F218" s="211">
        <f t="shared" si="1321"/>
        <v>0</v>
      </c>
      <c r="G218" s="212">
        <f t="shared" si="1322"/>
        <v>0</v>
      </c>
      <c r="H218" s="211">
        <f t="shared" ref="H218:I220" si="1335">H223</f>
        <v>0</v>
      </c>
      <c r="I218" s="211">
        <f t="shared" si="1335"/>
        <v>0</v>
      </c>
      <c r="J218" s="212">
        <f t="shared" si="1323"/>
        <v>0</v>
      </c>
      <c r="K218" s="211">
        <f t="shared" ref="K218:L218" si="1336">K223</f>
        <v>0</v>
      </c>
      <c r="L218" s="211">
        <f t="shared" si="1336"/>
        <v>0</v>
      </c>
      <c r="M218" s="212">
        <f t="shared" si="1299"/>
        <v>0</v>
      </c>
      <c r="N218" s="211">
        <f t="shared" ref="N218:O218" si="1337">N223</f>
        <v>0</v>
      </c>
      <c r="O218" s="211">
        <f t="shared" si="1337"/>
        <v>0</v>
      </c>
      <c r="P218" s="212">
        <f t="shared" si="1301"/>
        <v>0</v>
      </c>
      <c r="Q218" s="211">
        <f t="shared" ref="Q218:R218" si="1338">Q223</f>
        <v>0</v>
      </c>
      <c r="R218" s="211">
        <f t="shared" si="1338"/>
        <v>0</v>
      </c>
      <c r="S218" s="212">
        <f t="shared" si="1303"/>
        <v>0</v>
      </c>
      <c r="T218" s="211">
        <f t="shared" ref="T218:U218" si="1339">T223</f>
        <v>0</v>
      </c>
      <c r="U218" s="211">
        <f t="shared" si="1339"/>
        <v>0</v>
      </c>
      <c r="V218" s="212">
        <f t="shared" si="1305"/>
        <v>0</v>
      </c>
      <c r="W218" s="211">
        <f t="shared" ref="W218:X218" si="1340">W223</f>
        <v>0</v>
      </c>
      <c r="X218" s="211">
        <f t="shared" si="1340"/>
        <v>0</v>
      </c>
      <c r="Y218" s="212">
        <f t="shared" si="1307"/>
        <v>0</v>
      </c>
      <c r="Z218" s="211">
        <f t="shared" ref="Z218:AA218" si="1341">Z223</f>
        <v>0</v>
      </c>
      <c r="AA218" s="211">
        <f t="shared" si="1341"/>
        <v>0</v>
      </c>
      <c r="AB218" s="212">
        <f t="shared" si="1309"/>
        <v>0</v>
      </c>
      <c r="AC218" s="211">
        <f t="shared" ref="AC218:AD218" si="1342">AC223</f>
        <v>0</v>
      </c>
      <c r="AD218" s="211">
        <f t="shared" si="1342"/>
        <v>0</v>
      </c>
      <c r="AE218" s="212">
        <f t="shared" si="1311"/>
        <v>0</v>
      </c>
      <c r="AF218" s="211">
        <f t="shared" ref="AF218:AG218" si="1343">AF223</f>
        <v>0</v>
      </c>
      <c r="AG218" s="211">
        <f t="shared" si="1343"/>
        <v>0</v>
      </c>
      <c r="AH218" s="212">
        <f t="shared" si="1313"/>
        <v>0</v>
      </c>
      <c r="AI218" s="211">
        <f t="shared" ref="AI218:AJ218" si="1344">AI223</f>
        <v>0</v>
      </c>
      <c r="AJ218" s="211">
        <f t="shared" si="1344"/>
        <v>0</v>
      </c>
      <c r="AK218" s="212">
        <f t="shared" si="1315"/>
        <v>0</v>
      </c>
      <c r="AL218" s="211">
        <f t="shared" ref="AL218:AM218" si="1345">AL223</f>
        <v>0</v>
      </c>
      <c r="AM218" s="211">
        <f t="shared" si="1345"/>
        <v>0</v>
      </c>
      <c r="AN218" s="212">
        <f t="shared" si="1317"/>
        <v>0</v>
      </c>
      <c r="AO218" s="211">
        <f t="shared" ref="AO218:AP218" si="1346">AO223</f>
        <v>0</v>
      </c>
      <c r="AP218" s="211">
        <f t="shared" si="1346"/>
        <v>0</v>
      </c>
      <c r="AQ218" s="212">
        <f t="shared" si="1319"/>
        <v>0</v>
      </c>
      <c r="AR218" s="359"/>
    </row>
    <row r="219" spans="1:44" ht="29.1" customHeight="1">
      <c r="A219" s="369"/>
      <c r="B219" s="370"/>
      <c r="C219" s="374"/>
      <c r="D219" s="219" t="s">
        <v>43</v>
      </c>
      <c r="E219" s="211">
        <f t="shared" si="1320"/>
        <v>34034.185389999999</v>
      </c>
      <c r="F219" s="211">
        <f t="shared" si="1321"/>
        <v>0</v>
      </c>
      <c r="G219" s="212">
        <f t="shared" si="1322"/>
        <v>0</v>
      </c>
      <c r="H219" s="211">
        <f t="shared" si="1335"/>
        <v>0</v>
      </c>
      <c r="I219" s="211">
        <f t="shared" si="1335"/>
        <v>0</v>
      </c>
      <c r="J219" s="212">
        <f t="shared" si="1323"/>
        <v>0</v>
      </c>
      <c r="K219" s="211">
        <f t="shared" ref="K219:L219" si="1347">K224</f>
        <v>0</v>
      </c>
      <c r="L219" s="211">
        <f t="shared" si="1347"/>
        <v>0</v>
      </c>
      <c r="M219" s="212">
        <f t="shared" si="1299"/>
        <v>0</v>
      </c>
      <c r="N219" s="211">
        <f t="shared" ref="N219:O219" si="1348">N224</f>
        <v>0</v>
      </c>
      <c r="O219" s="211">
        <f t="shared" si="1348"/>
        <v>0</v>
      </c>
      <c r="P219" s="212">
        <f t="shared" si="1301"/>
        <v>0</v>
      </c>
      <c r="Q219" s="211">
        <f t="shared" ref="Q219:R219" si="1349">Q224</f>
        <v>0</v>
      </c>
      <c r="R219" s="211">
        <f t="shared" si="1349"/>
        <v>0</v>
      </c>
      <c r="S219" s="212">
        <f t="shared" si="1303"/>
        <v>0</v>
      </c>
      <c r="T219" s="211">
        <f t="shared" ref="T219:U219" si="1350">T224</f>
        <v>0</v>
      </c>
      <c r="U219" s="211">
        <f t="shared" si="1350"/>
        <v>0</v>
      </c>
      <c r="V219" s="212">
        <f t="shared" si="1305"/>
        <v>0</v>
      </c>
      <c r="W219" s="211">
        <f t="shared" ref="W219:X219" si="1351">W224</f>
        <v>0</v>
      </c>
      <c r="X219" s="211">
        <f t="shared" si="1351"/>
        <v>0</v>
      </c>
      <c r="Y219" s="212">
        <f t="shared" si="1307"/>
        <v>0</v>
      </c>
      <c r="Z219" s="211">
        <f t="shared" ref="Z219:AA219" si="1352">Z224</f>
        <v>0</v>
      </c>
      <c r="AA219" s="211">
        <f t="shared" si="1352"/>
        <v>0</v>
      </c>
      <c r="AB219" s="212">
        <f t="shared" si="1309"/>
        <v>0</v>
      </c>
      <c r="AC219" s="211">
        <f t="shared" ref="AC219:AD219" si="1353">AC224</f>
        <v>0</v>
      </c>
      <c r="AD219" s="211">
        <f t="shared" si="1353"/>
        <v>0</v>
      </c>
      <c r="AE219" s="212">
        <f t="shared" si="1311"/>
        <v>0</v>
      </c>
      <c r="AF219" s="211">
        <f t="shared" ref="AF219:AG219" si="1354">AF224</f>
        <v>0</v>
      </c>
      <c r="AG219" s="211">
        <f t="shared" si="1354"/>
        <v>0</v>
      </c>
      <c r="AH219" s="212">
        <f t="shared" si="1313"/>
        <v>0</v>
      </c>
      <c r="AI219" s="211">
        <f t="shared" ref="AI219:AJ219" si="1355">AI224</f>
        <v>0</v>
      </c>
      <c r="AJ219" s="211">
        <f t="shared" si="1355"/>
        <v>0</v>
      </c>
      <c r="AK219" s="212">
        <f t="shared" si="1315"/>
        <v>0</v>
      </c>
      <c r="AL219" s="211">
        <f t="shared" ref="AL219:AM219" si="1356">AL224</f>
        <v>0</v>
      </c>
      <c r="AM219" s="211">
        <f t="shared" si="1356"/>
        <v>0</v>
      </c>
      <c r="AN219" s="212">
        <f t="shared" si="1317"/>
        <v>0</v>
      </c>
      <c r="AO219" s="211">
        <f t="shared" ref="AO219:AP219" si="1357">AO224</f>
        <v>34034.185389999999</v>
      </c>
      <c r="AP219" s="211">
        <f t="shared" si="1357"/>
        <v>0</v>
      </c>
      <c r="AQ219" s="212">
        <f t="shared" si="1319"/>
        <v>0</v>
      </c>
      <c r="AR219" s="359"/>
    </row>
    <row r="220" spans="1:44" ht="38.25" customHeight="1">
      <c r="A220" s="369"/>
      <c r="B220" s="370"/>
      <c r="C220" s="374"/>
      <c r="D220" s="221" t="s">
        <v>263</v>
      </c>
      <c r="E220" s="211">
        <f t="shared" si="1320"/>
        <v>0</v>
      </c>
      <c r="F220" s="211">
        <f t="shared" si="1321"/>
        <v>0</v>
      </c>
      <c r="G220" s="212">
        <f t="shared" si="1322"/>
        <v>0</v>
      </c>
      <c r="H220" s="211">
        <f t="shared" si="1335"/>
        <v>0</v>
      </c>
      <c r="I220" s="211">
        <f t="shared" si="1335"/>
        <v>0</v>
      </c>
      <c r="J220" s="212">
        <f t="shared" si="1323"/>
        <v>0</v>
      </c>
      <c r="K220" s="211">
        <f t="shared" ref="K220:L220" si="1358">K225</f>
        <v>0</v>
      </c>
      <c r="L220" s="211">
        <f t="shared" si="1358"/>
        <v>0</v>
      </c>
      <c r="M220" s="212">
        <f t="shared" si="1299"/>
        <v>0</v>
      </c>
      <c r="N220" s="211">
        <f t="shared" ref="N220:O220" si="1359">N225</f>
        <v>0</v>
      </c>
      <c r="O220" s="211">
        <f t="shared" si="1359"/>
        <v>0</v>
      </c>
      <c r="P220" s="212">
        <f t="shared" si="1301"/>
        <v>0</v>
      </c>
      <c r="Q220" s="211">
        <f t="shared" ref="Q220:R220" si="1360">Q225</f>
        <v>0</v>
      </c>
      <c r="R220" s="211">
        <f t="shared" si="1360"/>
        <v>0</v>
      </c>
      <c r="S220" s="212">
        <f t="shared" si="1303"/>
        <v>0</v>
      </c>
      <c r="T220" s="211">
        <f t="shared" ref="T220:U220" si="1361">T225</f>
        <v>0</v>
      </c>
      <c r="U220" s="211">
        <f t="shared" si="1361"/>
        <v>0</v>
      </c>
      <c r="V220" s="212">
        <f t="shared" si="1305"/>
        <v>0</v>
      </c>
      <c r="W220" s="211">
        <f t="shared" ref="W220:X220" si="1362">W225</f>
        <v>0</v>
      </c>
      <c r="X220" s="211">
        <f t="shared" si="1362"/>
        <v>0</v>
      </c>
      <c r="Y220" s="212">
        <f t="shared" si="1307"/>
        <v>0</v>
      </c>
      <c r="Z220" s="211">
        <f t="shared" ref="Z220:AA220" si="1363">Z225</f>
        <v>0</v>
      </c>
      <c r="AA220" s="211">
        <f t="shared" si="1363"/>
        <v>0</v>
      </c>
      <c r="AB220" s="212">
        <f t="shared" si="1309"/>
        <v>0</v>
      </c>
      <c r="AC220" s="211">
        <f t="shared" ref="AC220:AD220" si="1364">AC225</f>
        <v>0</v>
      </c>
      <c r="AD220" s="211">
        <f t="shared" si="1364"/>
        <v>0</v>
      </c>
      <c r="AE220" s="212">
        <f t="shared" si="1311"/>
        <v>0</v>
      </c>
      <c r="AF220" s="211">
        <f t="shared" ref="AF220:AG220" si="1365">AF225</f>
        <v>0</v>
      </c>
      <c r="AG220" s="211">
        <f t="shared" si="1365"/>
        <v>0</v>
      </c>
      <c r="AH220" s="212">
        <f t="shared" si="1313"/>
        <v>0</v>
      </c>
      <c r="AI220" s="211">
        <f t="shared" ref="AI220:AJ220" si="1366">AI225</f>
        <v>0</v>
      </c>
      <c r="AJ220" s="211">
        <f t="shared" si="1366"/>
        <v>0</v>
      </c>
      <c r="AK220" s="212">
        <f t="shared" si="1315"/>
        <v>0</v>
      </c>
      <c r="AL220" s="211">
        <f t="shared" ref="AL220:AM220" si="1367">AL225</f>
        <v>0</v>
      </c>
      <c r="AM220" s="211">
        <f t="shared" si="1367"/>
        <v>0</v>
      </c>
      <c r="AN220" s="212">
        <f t="shared" si="1317"/>
        <v>0</v>
      </c>
      <c r="AO220" s="211">
        <f t="shared" ref="AO220:AP220" si="1368">AO225</f>
        <v>0</v>
      </c>
      <c r="AP220" s="211">
        <f t="shared" si="1368"/>
        <v>0</v>
      </c>
      <c r="AQ220" s="212">
        <f t="shared" si="1319"/>
        <v>0</v>
      </c>
      <c r="AR220" s="359"/>
    </row>
    <row r="221" spans="1:44" ht="29.1" customHeight="1">
      <c r="A221" s="356" t="s">
        <v>387</v>
      </c>
      <c r="B221" s="357" t="s">
        <v>388</v>
      </c>
      <c r="C221" s="358" t="s">
        <v>435</v>
      </c>
      <c r="D221" s="238" t="s">
        <v>41</v>
      </c>
      <c r="E221" s="237">
        <f>H221+K221+N221+Q221+T221+W221+Z221+AC221+AF221+AI221+AL221+AO221</f>
        <v>34034.185389999999</v>
      </c>
      <c r="F221" s="237">
        <f>I221+L221+O221+R221+U221+X221+AA221+AD221+AG221+AJ221+AM221+AP221</f>
        <v>0</v>
      </c>
      <c r="G221" s="234">
        <f>IF(F221,F221/E221*100,0)</f>
        <v>0</v>
      </c>
      <c r="H221" s="237">
        <f>SUM(H222:H225)</f>
        <v>0</v>
      </c>
      <c r="I221" s="237">
        <f>SUM(I222:I225)</f>
        <v>0</v>
      </c>
      <c r="J221" s="234">
        <f>IF(I221,I221/H221*100,0)</f>
        <v>0</v>
      </c>
      <c r="K221" s="237">
        <f t="shared" ref="K221:L221" si="1369">SUM(K222:K225)</f>
        <v>0</v>
      </c>
      <c r="L221" s="237">
        <f t="shared" si="1369"/>
        <v>0</v>
      </c>
      <c r="M221" s="234">
        <f t="shared" ref="M221:M265" si="1370">IF(L221,L221/K221*100,0)</f>
        <v>0</v>
      </c>
      <c r="N221" s="237">
        <f t="shared" ref="N221:O221" si="1371">SUM(N222:N225)</f>
        <v>0</v>
      </c>
      <c r="O221" s="237">
        <f t="shared" si="1371"/>
        <v>0</v>
      </c>
      <c r="P221" s="234">
        <f t="shared" ref="P221:P265" si="1372">IF(O221,O221/N221*100,0)</f>
        <v>0</v>
      </c>
      <c r="Q221" s="237">
        <f t="shared" ref="Q221:R221" si="1373">SUM(Q222:Q225)</f>
        <v>0</v>
      </c>
      <c r="R221" s="237">
        <f t="shared" si="1373"/>
        <v>0</v>
      </c>
      <c r="S221" s="234">
        <f t="shared" ref="S221:S265" si="1374">IF(R221,R221/Q221*100,0)</f>
        <v>0</v>
      </c>
      <c r="T221" s="237">
        <f t="shared" ref="T221:U221" si="1375">SUM(T222:T225)</f>
        <v>0</v>
      </c>
      <c r="U221" s="237">
        <f t="shared" si="1375"/>
        <v>0</v>
      </c>
      <c r="V221" s="234">
        <f t="shared" ref="V221:V265" si="1376">IF(U221,U221/T221*100,0)</f>
        <v>0</v>
      </c>
      <c r="W221" s="237">
        <f t="shared" ref="W221:X221" si="1377">SUM(W222:W225)</f>
        <v>0</v>
      </c>
      <c r="X221" s="237">
        <f t="shared" si="1377"/>
        <v>0</v>
      </c>
      <c r="Y221" s="234">
        <f t="shared" ref="Y221:Y265" si="1378">IF(X221,X221/W221*100,0)</f>
        <v>0</v>
      </c>
      <c r="Z221" s="237">
        <f t="shared" ref="Z221:AA221" si="1379">SUM(Z222:Z225)</f>
        <v>0</v>
      </c>
      <c r="AA221" s="237">
        <f t="shared" si="1379"/>
        <v>0</v>
      </c>
      <c r="AB221" s="234">
        <f t="shared" ref="AB221:AB265" si="1380">IF(AA221,AA221/Z221*100,0)</f>
        <v>0</v>
      </c>
      <c r="AC221" s="237">
        <f t="shared" ref="AC221:AD221" si="1381">SUM(AC222:AC225)</f>
        <v>0</v>
      </c>
      <c r="AD221" s="237">
        <f t="shared" si="1381"/>
        <v>0</v>
      </c>
      <c r="AE221" s="234">
        <f t="shared" ref="AE221:AE265" si="1382">IF(AD221,AD221/AC221*100,0)</f>
        <v>0</v>
      </c>
      <c r="AF221" s="237">
        <f t="shared" ref="AF221:AG221" si="1383">SUM(AF222:AF225)</f>
        <v>0</v>
      </c>
      <c r="AG221" s="237">
        <f t="shared" si="1383"/>
        <v>0</v>
      </c>
      <c r="AH221" s="234">
        <f t="shared" ref="AH221:AH265" si="1384">IF(AG221,AG221/AF221*100,0)</f>
        <v>0</v>
      </c>
      <c r="AI221" s="237">
        <f t="shared" ref="AI221:AJ221" si="1385">SUM(AI222:AI225)</f>
        <v>0</v>
      </c>
      <c r="AJ221" s="237">
        <f t="shared" si="1385"/>
        <v>0</v>
      </c>
      <c r="AK221" s="234">
        <f t="shared" ref="AK221:AK265" si="1386">IF(AJ221,AJ221/AI221*100,0)</f>
        <v>0</v>
      </c>
      <c r="AL221" s="237">
        <f t="shared" ref="AL221:AM221" si="1387">SUM(AL222:AL225)</f>
        <v>0</v>
      </c>
      <c r="AM221" s="237">
        <f t="shared" si="1387"/>
        <v>0</v>
      </c>
      <c r="AN221" s="234">
        <f t="shared" ref="AN221:AN265" si="1388">IF(AM221,AM221/AL221*100,0)</f>
        <v>0</v>
      </c>
      <c r="AO221" s="237">
        <f t="shared" ref="AO221:AP221" si="1389">SUM(AO222:AO225)</f>
        <v>34034.185389999999</v>
      </c>
      <c r="AP221" s="237">
        <f t="shared" si="1389"/>
        <v>0</v>
      </c>
      <c r="AQ221" s="234">
        <f t="shared" ref="AQ221:AQ265" si="1390">IF(AP221,AP221/AO221*100,0)</f>
        <v>0</v>
      </c>
      <c r="AR221" s="359"/>
    </row>
    <row r="222" spans="1:44" ht="35.25" customHeight="1">
      <c r="A222" s="356"/>
      <c r="B222" s="357"/>
      <c r="C222" s="374"/>
      <c r="D222" s="220" t="s">
        <v>37</v>
      </c>
      <c r="E222" s="211">
        <f t="shared" ref="E222:E265" si="1391">H222+K222+N222+Q222+T222+W222+Z222+AC222+AF222+AI222+AL222+AO222</f>
        <v>0</v>
      </c>
      <c r="F222" s="211">
        <f t="shared" ref="F222:F265" si="1392">I222+L222+O222+R222+U222+X222+AA222+AD222+AG222+AJ222+AM222+AP222</f>
        <v>0</v>
      </c>
      <c r="G222" s="212">
        <f t="shared" ref="G222:G265" si="1393">IF(F222,F222/E222*100,0)</f>
        <v>0</v>
      </c>
      <c r="H222" s="211"/>
      <c r="I222" s="211"/>
      <c r="J222" s="212">
        <f t="shared" ref="J222:J225" si="1394">IF(I222,I222/H222*100,0)</f>
        <v>0</v>
      </c>
      <c r="K222" s="211"/>
      <c r="L222" s="211"/>
      <c r="M222" s="212">
        <f t="shared" si="1370"/>
        <v>0</v>
      </c>
      <c r="N222" s="211"/>
      <c r="O222" s="211"/>
      <c r="P222" s="212">
        <f t="shared" si="1372"/>
        <v>0</v>
      </c>
      <c r="Q222" s="211"/>
      <c r="R222" s="211"/>
      <c r="S222" s="212">
        <f t="shared" si="1374"/>
        <v>0</v>
      </c>
      <c r="T222" s="211"/>
      <c r="U222" s="211"/>
      <c r="V222" s="212">
        <f t="shared" si="1376"/>
        <v>0</v>
      </c>
      <c r="W222" s="211"/>
      <c r="X222" s="211"/>
      <c r="Y222" s="212">
        <f t="shared" si="1378"/>
        <v>0</v>
      </c>
      <c r="Z222" s="211"/>
      <c r="AA222" s="211"/>
      <c r="AB222" s="212">
        <f t="shared" si="1380"/>
        <v>0</v>
      </c>
      <c r="AC222" s="211"/>
      <c r="AD222" s="211"/>
      <c r="AE222" s="212">
        <f t="shared" si="1382"/>
        <v>0</v>
      </c>
      <c r="AF222" s="211"/>
      <c r="AG222" s="211"/>
      <c r="AH222" s="212">
        <f t="shared" si="1384"/>
        <v>0</v>
      </c>
      <c r="AI222" s="211"/>
      <c r="AJ222" s="211"/>
      <c r="AK222" s="212">
        <f t="shared" si="1386"/>
        <v>0</v>
      </c>
      <c r="AL222" s="211"/>
      <c r="AM222" s="211"/>
      <c r="AN222" s="212">
        <f t="shared" si="1388"/>
        <v>0</v>
      </c>
      <c r="AO222" s="211"/>
      <c r="AP222" s="211"/>
      <c r="AQ222" s="212">
        <f t="shared" si="1390"/>
        <v>0</v>
      </c>
      <c r="AR222" s="359"/>
    </row>
    <row r="223" spans="1:44" ht="52.5" customHeight="1">
      <c r="A223" s="356"/>
      <c r="B223" s="357"/>
      <c r="C223" s="374"/>
      <c r="D223" s="220" t="s">
        <v>2</v>
      </c>
      <c r="E223" s="211">
        <f t="shared" si="1391"/>
        <v>0</v>
      </c>
      <c r="F223" s="211">
        <f t="shared" si="1392"/>
        <v>0</v>
      </c>
      <c r="G223" s="212">
        <f t="shared" si="1393"/>
        <v>0</v>
      </c>
      <c r="H223" s="211"/>
      <c r="I223" s="211"/>
      <c r="J223" s="212">
        <f t="shared" si="1394"/>
        <v>0</v>
      </c>
      <c r="K223" s="211"/>
      <c r="L223" s="211"/>
      <c r="M223" s="212">
        <f t="shared" si="1370"/>
        <v>0</v>
      </c>
      <c r="N223" s="211"/>
      <c r="O223" s="211"/>
      <c r="P223" s="212">
        <f t="shared" si="1372"/>
        <v>0</v>
      </c>
      <c r="Q223" s="211"/>
      <c r="R223" s="211"/>
      <c r="S223" s="212">
        <f t="shared" si="1374"/>
        <v>0</v>
      </c>
      <c r="T223" s="211"/>
      <c r="U223" s="211"/>
      <c r="V223" s="212">
        <f t="shared" si="1376"/>
        <v>0</v>
      </c>
      <c r="W223" s="211"/>
      <c r="X223" s="211"/>
      <c r="Y223" s="212">
        <f t="shared" si="1378"/>
        <v>0</v>
      </c>
      <c r="Z223" s="211"/>
      <c r="AA223" s="211"/>
      <c r="AB223" s="212">
        <f t="shared" si="1380"/>
        <v>0</v>
      </c>
      <c r="AC223" s="211"/>
      <c r="AD223" s="211"/>
      <c r="AE223" s="212">
        <f t="shared" si="1382"/>
        <v>0</v>
      </c>
      <c r="AF223" s="211"/>
      <c r="AG223" s="211"/>
      <c r="AH223" s="212">
        <f t="shared" si="1384"/>
        <v>0</v>
      </c>
      <c r="AI223" s="211"/>
      <c r="AJ223" s="211"/>
      <c r="AK223" s="212">
        <f t="shared" si="1386"/>
        <v>0</v>
      </c>
      <c r="AL223" s="211"/>
      <c r="AM223" s="211"/>
      <c r="AN223" s="212">
        <f t="shared" si="1388"/>
        <v>0</v>
      </c>
      <c r="AO223" s="211"/>
      <c r="AP223" s="211"/>
      <c r="AQ223" s="212">
        <f t="shared" si="1390"/>
        <v>0</v>
      </c>
      <c r="AR223" s="359"/>
    </row>
    <row r="224" spans="1:44" ht="29.1" customHeight="1">
      <c r="A224" s="356"/>
      <c r="B224" s="357"/>
      <c r="C224" s="374"/>
      <c r="D224" s="219" t="s">
        <v>43</v>
      </c>
      <c r="E224" s="211">
        <f t="shared" si="1391"/>
        <v>34034.185389999999</v>
      </c>
      <c r="F224" s="211">
        <f t="shared" si="1392"/>
        <v>0</v>
      </c>
      <c r="G224" s="212">
        <f t="shared" si="1393"/>
        <v>0</v>
      </c>
      <c r="H224" s="211"/>
      <c r="I224" s="211"/>
      <c r="J224" s="212">
        <f t="shared" si="1394"/>
        <v>0</v>
      </c>
      <c r="K224" s="211"/>
      <c r="L224" s="211"/>
      <c r="M224" s="212">
        <f t="shared" si="1370"/>
        <v>0</v>
      </c>
      <c r="N224" s="211"/>
      <c r="O224" s="211"/>
      <c r="P224" s="212">
        <f t="shared" si="1372"/>
        <v>0</v>
      </c>
      <c r="Q224" s="211"/>
      <c r="R224" s="211"/>
      <c r="S224" s="212">
        <f t="shared" si="1374"/>
        <v>0</v>
      </c>
      <c r="T224" s="211"/>
      <c r="U224" s="211"/>
      <c r="V224" s="212">
        <f t="shared" si="1376"/>
        <v>0</v>
      </c>
      <c r="W224" s="211"/>
      <c r="X224" s="211"/>
      <c r="Y224" s="212">
        <f t="shared" si="1378"/>
        <v>0</v>
      </c>
      <c r="Z224" s="211"/>
      <c r="AA224" s="211"/>
      <c r="AB224" s="212">
        <f t="shared" si="1380"/>
        <v>0</v>
      </c>
      <c r="AC224" s="211"/>
      <c r="AD224" s="211"/>
      <c r="AE224" s="212">
        <f t="shared" si="1382"/>
        <v>0</v>
      </c>
      <c r="AF224" s="211"/>
      <c r="AG224" s="211"/>
      <c r="AH224" s="212">
        <f t="shared" si="1384"/>
        <v>0</v>
      </c>
      <c r="AI224" s="211"/>
      <c r="AJ224" s="211"/>
      <c r="AK224" s="212">
        <f t="shared" si="1386"/>
        <v>0</v>
      </c>
      <c r="AL224" s="211"/>
      <c r="AM224" s="211"/>
      <c r="AN224" s="212">
        <f t="shared" si="1388"/>
        <v>0</v>
      </c>
      <c r="AO224" s="211">
        <v>34034.185389999999</v>
      </c>
      <c r="AP224" s="211"/>
      <c r="AQ224" s="212">
        <f t="shared" si="1390"/>
        <v>0</v>
      </c>
      <c r="AR224" s="359"/>
    </row>
    <row r="225" spans="1:44" ht="37.5" customHeight="1">
      <c r="A225" s="356"/>
      <c r="B225" s="357"/>
      <c r="C225" s="374"/>
      <c r="D225" s="221" t="s">
        <v>263</v>
      </c>
      <c r="E225" s="211">
        <f t="shared" si="1391"/>
        <v>0</v>
      </c>
      <c r="F225" s="211">
        <f t="shared" si="1392"/>
        <v>0</v>
      </c>
      <c r="G225" s="212">
        <f t="shared" si="1393"/>
        <v>0</v>
      </c>
      <c r="H225" s="211"/>
      <c r="I225" s="211"/>
      <c r="J225" s="212">
        <f t="shared" si="1394"/>
        <v>0</v>
      </c>
      <c r="K225" s="211"/>
      <c r="L225" s="211"/>
      <c r="M225" s="212">
        <f t="shared" si="1370"/>
        <v>0</v>
      </c>
      <c r="N225" s="211"/>
      <c r="O225" s="211"/>
      <c r="P225" s="212">
        <f t="shared" si="1372"/>
        <v>0</v>
      </c>
      <c r="Q225" s="211"/>
      <c r="R225" s="211"/>
      <c r="S225" s="212">
        <f t="shared" si="1374"/>
        <v>0</v>
      </c>
      <c r="T225" s="211"/>
      <c r="U225" s="211"/>
      <c r="V225" s="212">
        <f t="shared" si="1376"/>
        <v>0</v>
      </c>
      <c r="W225" s="211"/>
      <c r="X225" s="211"/>
      <c r="Y225" s="212">
        <f t="shared" si="1378"/>
        <v>0</v>
      </c>
      <c r="Z225" s="211"/>
      <c r="AA225" s="211"/>
      <c r="AB225" s="212">
        <f t="shared" si="1380"/>
        <v>0</v>
      </c>
      <c r="AC225" s="211"/>
      <c r="AD225" s="211"/>
      <c r="AE225" s="212">
        <f t="shared" si="1382"/>
        <v>0</v>
      </c>
      <c r="AF225" s="211"/>
      <c r="AG225" s="211"/>
      <c r="AH225" s="212">
        <f t="shared" si="1384"/>
        <v>0</v>
      </c>
      <c r="AI225" s="211"/>
      <c r="AJ225" s="211"/>
      <c r="AK225" s="212">
        <f t="shared" si="1386"/>
        <v>0</v>
      </c>
      <c r="AL225" s="211"/>
      <c r="AM225" s="211"/>
      <c r="AN225" s="212">
        <f t="shared" si="1388"/>
        <v>0</v>
      </c>
      <c r="AO225" s="211"/>
      <c r="AP225" s="211"/>
      <c r="AQ225" s="212">
        <f t="shared" si="1390"/>
        <v>0</v>
      </c>
      <c r="AR225" s="359"/>
    </row>
    <row r="226" spans="1:44" ht="29.1" customHeight="1">
      <c r="A226" s="369" t="s">
        <v>318</v>
      </c>
      <c r="B226" s="370" t="s">
        <v>356</v>
      </c>
      <c r="C226" s="358" t="s">
        <v>435</v>
      </c>
      <c r="D226" s="226" t="s">
        <v>41</v>
      </c>
      <c r="E226" s="209">
        <f t="shared" si="1391"/>
        <v>14211.205269999999</v>
      </c>
      <c r="F226" s="209">
        <f t="shared" si="1392"/>
        <v>60</v>
      </c>
      <c r="G226" s="210">
        <f t="shared" si="1393"/>
        <v>0.42220205014321077</v>
      </c>
      <c r="H226" s="209">
        <f>SUM(H227:H230)</f>
        <v>0</v>
      </c>
      <c r="I226" s="209">
        <f>SUM(I227:I230)</f>
        <v>0</v>
      </c>
      <c r="J226" s="210">
        <f>IF(I226,I226/H226*100,0)</f>
        <v>0</v>
      </c>
      <c r="K226" s="209">
        <f t="shared" ref="K226:L226" si="1395">SUM(K227:K230)</f>
        <v>0</v>
      </c>
      <c r="L226" s="209">
        <f t="shared" si="1395"/>
        <v>0</v>
      </c>
      <c r="M226" s="210">
        <f t="shared" si="1370"/>
        <v>0</v>
      </c>
      <c r="N226" s="209">
        <f t="shared" ref="N226:O226" si="1396">SUM(N227:N230)</f>
        <v>60</v>
      </c>
      <c r="O226" s="209">
        <f t="shared" si="1396"/>
        <v>60</v>
      </c>
      <c r="P226" s="210">
        <f t="shared" si="1372"/>
        <v>100</v>
      </c>
      <c r="Q226" s="209">
        <f t="shared" ref="Q226:R226" si="1397">SUM(Q227:Q230)</f>
        <v>0</v>
      </c>
      <c r="R226" s="209">
        <f t="shared" si="1397"/>
        <v>0</v>
      </c>
      <c r="S226" s="210">
        <f t="shared" si="1374"/>
        <v>0</v>
      </c>
      <c r="T226" s="209">
        <f t="shared" ref="T226:U226" si="1398">SUM(T227:T230)</f>
        <v>6265.3242700000001</v>
      </c>
      <c r="U226" s="209">
        <f t="shared" si="1398"/>
        <v>0</v>
      </c>
      <c r="V226" s="210">
        <f t="shared" si="1376"/>
        <v>0</v>
      </c>
      <c r="W226" s="209">
        <f t="shared" ref="W226:X226" si="1399">SUM(W227:W230)</f>
        <v>540</v>
      </c>
      <c r="X226" s="209">
        <f t="shared" si="1399"/>
        <v>0</v>
      </c>
      <c r="Y226" s="210">
        <f t="shared" si="1378"/>
        <v>0</v>
      </c>
      <c r="Z226" s="209">
        <f t="shared" ref="Z226:AA226" si="1400">SUM(Z227:Z230)</f>
        <v>1040.08</v>
      </c>
      <c r="AA226" s="209">
        <f t="shared" si="1400"/>
        <v>0</v>
      </c>
      <c r="AB226" s="210">
        <f t="shared" si="1380"/>
        <v>0</v>
      </c>
      <c r="AC226" s="209">
        <f t="shared" ref="AC226:AD226" si="1401">SUM(AC227:AC230)</f>
        <v>255.46700000000001</v>
      </c>
      <c r="AD226" s="209">
        <f t="shared" si="1401"/>
        <v>0</v>
      </c>
      <c r="AE226" s="210">
        <f t="shared" si="1382"/>
        <v>0</v>
      </c>
      <c r="AF226" s="209">
        <f t="shared" ref="AF226:AG226" si="1402">SUM(AF227:AF230)</f>
        <v>1703.2239999999999</v>
      </c>
      <c r="AG226" s="209">
        <f t="shared" si="1402"/>
        <v>0</v>
      </c>
      <c r="AH226" s="210">
        <f t="shared" si="1384"/>
        <v>0</v>
      </c>
      <c r="AI226" s="209">
        <f t="shared" ref="AI226:AJ226" si="1403">SUM(AI227:AI230)</f>
        <v>4347.1099999999997</v>
      </c>
      <c r="AJ226" s="209">
        <f t="shared" si="1403"/>
        <v>0</v>
      </c>
      <c r="AK226" s="210">
        <f t="shared" si="1386"/>
        <v>0</v>
      </c>
      <c r="AL226" s="209">
        <f t="shared" ref="AL226:AM226" si="1404">SUM(AL227:AL230)</f>
        <v>0</v>
      </c>
      <c r="AM226" s="209">
        <f t="shared" si="1404"/>
        <v>0</v>
      </c>
      <c r="AN226" s="210">
        <f t="shared" si="1388"/>
        <v>0</v>
      </c>
      <c r="AO226" s="209">
        <f t="shared" ref="AO226:AP226" si="1405">SUM(AO227:AO230)</f>
        <v>0</v>
      </c>
      <c r="AP226" s="209">
        <f t="shared" si="1405"/>
        <v>0</v>
      </c>
      <c r="AQ226" s="210">
        <f t="shared" si="1390"/>
        <v>0</v>
      </c>
      <c r="AR226" s="359"/>
    </row>
    <row r="227" spans="1:44" ht="37.5" customHeight="1">
      <c r="A227" s="369"/>
      <c r="B227" s="370"/>
      <c r="C227" s="358"/>
      <c r="D227" s="221" t="s">
        <v>37</v>
      </c>
      <c r="E227" s="211">
        <f t="shared" si="1391"/>
        <v>0</v>
      </c>
      <c r="F227" s="211">
        <f t="shared" si="1392"/>
        <v>0</v>
      </c>
      <c r="G227" s="212">
        <f t="shared" si="1393"/>
        <v>0</v>
      </c>
      <c r="H227" s="211">
        <f>H232+H237+H242+H257+H267</f>
        <v>0</v>
      </c>
      <c r="I227" s="211">
        <f>I232+I237+I242+I257+I267</f>
        <v>0</v>
      </c>
      <c r="J227" s="212">
        <f t="shared" ref="J227:J230" si="1406">IF(I227,I227/H227*100,0)</f>
        <v>0</v>
      </c>
      <c r="K227" s="211">
        <f t="shared" ref="K227:L227" si="1407">K232+K237+K242+K257+K267</f>
        <v>0</v>
      </c>
      <c r="L227" s="211">
        <f t="shared" si="1407"/>
        <v>0</v>
      </c>
      <c r="M227" s="212">
        <f t="shared" si="1370"/>
        <v>0</v>
      </c>
      <c r="N227" s="211">
        <f t="shared" ref="N227:O227" si="1408">N232+N237+N242+N257+N267</f>
        <v>0</v>
      </c>
      <c r="O227" s="211">
        <f t="shared" si="1408"/>
        <v>0</v>
      </c>
      <c r="P227" s="212">
        <f t="shared" si="1372"/>
        <v>0</v>
      </c>
      <c r="Q227" s="211">
        <f t="shared" ref="Q227:R227" si="1409">Q232+Q237+Q242+Q257+Q267</f>
        <v>0</v>
      </c>
      <c r="R227" s="211">
        <f t="shared" si="1409"/>
        <v>0</v>
      </c>
      <c r="S227" s="212">
        <f t="shared" si="1374"/>
        <v>0</v>
      </c>
      <c r="T227" s="211">
        <f t="shared" ref="T227:U227" si="1410">T232+T237+T242+T257+T267</f>
        <v>0</v>
      </c>
      <c r="U227" s="211">
        <f t="shared" si="1410"/>
        <v>0</v>
      </c>
      <c r="V227" s="212">
        <f t="shared" si="1376"/>
        <v>0</v>
      </c>
      <c r="W227" s="211">
        <f t="shared" ref="W227:X227" si="1411">W232+W237+W242+W257+W267</f>
        <v>0</v>
      </c>
      <c r="X227" s="211">
        <f t="shared" si="1411"/>
        <v>0</v>
      </c>
      <c r="Y227" s="212">
        <f t="shared" si="1378"/>
        <v>0</v>
      </c>
      <c r="Z227" s="211">
        <f t="shared" ref="Z227:AA227" si="1412">Z232+Z237+Z242+Z257+Z267</f>
        <v>0</v>
      </c>
      <c r="AA227" s="211">
        <f t="shared" si="1412"/>
        <v>0</v>
      </c>
      <c r="AB227" s="212">
        <f t="shared" si="1380"/>
        <v>0</v>
      </c>
      <c r="AC227" s="211">
        <f t="shared" ref="AC227:AD227" si="1413">AC232+AC237+AC242+AC257+AC267</f>
        <v>0</v>
      </c>
      <c r="AD227" s="211">
        <f t="shared" si="1413"/>
        <v>0</v>
      </c>
      <c r="AE227" s="212">
        <f t="shared" si="1382"/>
        <v>0</v>
      </c>
      <c r="AF227" s="211">
        <f t="shared" ref="AF227:AG227" si="1414">AF232+AF237+AF242+AF257+AF267</f>
        <v>0</v>
      </c>
      <c r="AG227" s="211">
        <f t="shared" si="1414"/>
        <v>0</v>
      </c>
      <c r="AH227" s="212">
        <f t="shared" si="1384"/>
        <v>0</v>
      </c>
      <c r="AI227" s="211">
        <f t="shared" ref="AI227:AJ227" si="1415">AI232+AI237+AI242+AI257+AI267</f>
        <v>0</v>
      </c>
      <c r="AJ227" s="211">
        <f t="shared" si="1415"/>
        <v>0</v>
      </c>
      <c r="AK227" s="212">
        <f t="shared" si="1386"/>
        <v>0</v>
      </c>
      <c r="AL227" s="211">
        <f t="shared" ref="AL227:AM227" si="1416">AL232+AL237+AL242+AL257+AL267</f>
        <v>0</v>
      </c>
      <c r="AM227" s="211">
        <f t="shared" si="1416"/>
        <v>0</v>
      </c>
      <c r="AN227" s="212">
        <f t="shared" si="1388"/>
        <v>0</v>
      </c>
      <c r="AO227" s="211">
        <f t="shared" ref="AO227:AP227" si="1417">AO232+AO237+AO242+AO257+AO267</f>
        <v>0</v>
      </c>
      <c r="AP227" s="211">
        <f t="shared" si="1417"/>
        <v>0</v>
      </c>
      <c r="AQ227" s="212">
        <f t="shared" si="1390"/>
        <v>0</v>
      </c>
      <c r="AR227" s="359"/>
    </row>
    <row r="228" spans="1:44" ht="57" customHeight="1">
      <c r="A228" s="369"/>
      <c r="B228" s="370"/>
      <c r="C228" s="358"/>
      <c r="D228" s="221" t="s">
        <v>2</v>
      </c>
      <c r="E228" s="211">
        <f t="shared" si="1391"/>
        <v>0</v>
      </c>
      <c r="F228" s="211">
        <f t="shared" si="1392"/>
        <v>0</v>
      </c>
      <c r="G228" s="212">
        <f t="shared" si="1393"/>
        <v>0</v>
      </c>
      <c r="H228" s="211">
        <f>H233+H238+H243+H258+H268</f>
        <v>0</v>
      </c>
      <c r="I228" s="211">
        <f>I233+I238+I243+I258+I268</f>
        <v>0</v>
      </c>
      <c r="J228" s="212">
        <f t="shared" si="1406"/>
        <v>0</v>
      </c>
      <c r="K228" s="211">
        <f t="shared" ref="K228:L228" si="1418">K233+K238+K243+K258+K268</f>
        <v>0</v>
      </c>
      <c r="L228" s="211">
        <f t="shared" si="1418"/>
        <v>0</v>
      </c>
      <c r="M228" s="212">
        <f t="shared" si="1370"/>
        <v>0</v>
      </c>
      <c r="N228" s="211">
        <f t="shared" ref="N228:O228" si="1419">N233+N238+N243+N258+N268</f>
        <v>0</v>
      </c>
      <c r="O228" s="211">
        <f t="shared" si="1419"/>
        <v>0</v>
      </c>
      <c r="P228" s="212">
        <f t="shared" si="1372"/>
        <v>0</v>
      </c>
      <c r="Q228" s="211">
        <f t="shared" ref="Q228:R228" si="1420">Q233+Q238+Q243+Q258+Q268</f>
        <v>0</v>
      </c>
      <c r="R228" s="211">
        <f t="shared" si="1420"/>
        <v>0</v>
      </c>
      <c r="S228" s="212">
        <f t="shared" si="1374"/>
        <v>0</v>
      </c>
      <c r="T228" s="211">
        <f t="shared" ref="T228:U228" si="1421">T233+T238+T243+T258+T268</f>
        <v>0</v>
      </c>
      <c r="U228" s="211">
        <f t="shared" si="1421"/>
        <v>0</v>
      </c>
      <c r="V228" s="212">
        <f t="shared" si="1376"/>
        <v>0</v>
      </c>
      <c r="W228" s="211">
        <f t="shared" ref="W228:X228" si="1422">W233+W238+W243+W258+W268</f>
        <v>0</v>
      </c>
      <c r="X228" s="211">
        <f t="shared" si="1422"/>
        <v>0</v>
      </c>
      <c r="Y228" s="212">
        <f t="shared" si="1378"/>
        <v>0</v>
      </c>
      <c r="Z228" s="211">
        <f t="shared" ref="Z228:AA228" si="1423">Z233+Z238+Z243+Z258+Z268</f>
        <v>0</v>
      </c>
      <c r="AA228" s="211">
        <f t="shared" si="1423"/>
        <v>0</v>
      </c>
      <c r="AB228" s="212">
        <f t="shared" si="1380"/>
        <v>0</v>
      </c>
      <c r="AC228" s="211">
        <f t="shared" ref="AC228:AD228" si="1424">AC233+AC238+AC243+AC258+AC268</f>
        <v>0</v>
      </c>
      <c r="AD228" s="211">
        <f t="shared" si="1424"/>
        <v>0</v>
      </c>
      <c r="AE228" s="212">
        <f t="shared" si="1382"/>
        <v>0</v>
      </c>
      <c r="AF228" s="211">
        <f t="shared" ref="AF228:AG228" si="1425">AF233+AF238+AF243+AF258+AF268</f>
        <v>0</v>
      </c>
      <c r="AG228" s="211">
        <f t="shared" si="1425"/>
        <v>0</v>
      </c>
      <c r="AH228" s="212">
        <f t="shared" si="1384"/>
        <v>0</v>
      </c>
      <c r="AI228" s="211">
        <f t="shared" ref="AI228:AJ228" si="1426">AI233+AI238+AI243+AI258+AI268</f>
        <v>0</v>
      </c>
      <c r="AJ228" s="211">
        <f t="shared" si="1426"/>
        <v>0</v>
      </c>
      <c r="AK228" s="212">
        <f t="shared" si="1386"/>
        <v>0</v>
      </c>
      <c r="AL228" s="211">
        <f t="shared" ref="AL228:AM228" si="1427">AL233+AL238+AL243+AL258+AL268</f>
        <v>0</v>
      </c>
      <c r="AM228" s="211">
        <f t="shared" si="1427"/>
        <v>0</v>
      </c>
      <c r="AN228" s="212">
        <f t="shared" si="1388"/>
        <v>0</v>
      </c>
      <c r="AO228" s="211">
        <f t="shared" ref="AO228:AP228" si="1428">AO233+AO238+AO243+AO258+AO268</f>
        <v>0</v>
      </c>
      <c r="AP228" s="211">
        <f t="shared" si="1428"/>
        <v>0</v>
      </c>
      <c r="AQ228" s="212">
        <f t="shared" si="1390"/>
        <v>0</v>
      </c>
      <c r="AR228" s="359"/>
    </row>
    <row r="229" spans="1:44" ht="29.1" customHeight="1">
      <c r="A229" s="369"/>
      <c r="B229" s="370"/>
      <c r="C229" s="358"/>
      <c r="D229" s="222" t="s">
        <v>43</v>
      </c>
      <c r="E229" s="211">
        <f t="shared" si="1391"/>
        <v>14211.205269999999</v>
      </c>
      <c r="F229" s="211">
        <f t="shared" si="1392"/>
        <v>60</v>
      </c>
      <c r="G229" s="212">
        <f t="shared" si="1393"/>
        <v>0.42220205014321077</v>
      </c>
      <c r="H229" s="211">
        <f>H234+H239+H244+H259+H264+H269</f>
        <v>0</v>
      </c>
      <c r="I229" s="211">
        <f>I234+I239+I244+I259+I264+I269</f>
        <v>0</v>
      </c>
      <c r="J229" s="212">
        <f t="shared" si="1406"/>
        <v>0</v>
      </c>
      <c r="K229" s="211">
        <f>K234+K239+K244+K259+K264+K269</f>
        <v>0</v>
      </c>
      <c r="L229" s="211">
        <f>L234+L239+L244+L259+L264+L269</f>
        <v>0</v>
      </c>
      <c r="M229" s="212">
        <f t="shared" si="1370"/>
        <v>0</v>
      </c>
      <c r="N229" s="211">
        <f>N234+N239+N244+N259+N264+N269</f>
        <v>60</v>
      </c>
      <c r="O229" s="211">
        <f>O234+O239+O244+O259+O264+O269</f>
        <v>60</v>
      </c>
      <c r="P229" s="212">
        <f t="shared" si="1372"/>
        <v>100</v>
      </c>
      <c r="Q229" s="211">
        <f>Q234+Q239+Q244+Q259+Q264+Q269</f>
        <v>0</v>
      </c>
      <c r="R229" s="211">
        <f>R234+R239+R244+R259+R264+R269</f>
        <v>0</v>
      </c>
      <c r="S229" s="212">
        <f t="shared" si="1374"/>
        <v>0</v>
      </c>
      <c r="T229" s="211">
        <f>T234+T239+T244+T259+T264+T269</f>
        <v>6265.3242700000001</v>
      </c>
      <c r="U229" s="211">
        <f>U234+U239+U244+U259+U264+U269</f>
        <v>0</v>
      </c>
      <c r="V229" s="212">
        <f t="shared" si="1376"/>
        <v>0</v>
      </c>
      <c r="W229" s="211">
        <f>W234+W239+W244+W259+W264+W269</f>
        <v>540</v>
      </c>
      <c r="X229" s="211">
        <f>X234+X239+X244+X259+X264+X269</f>
        <v>0</v>
      </c>
      <c r="Y229" s="212">
        <f t="shared" si="1378"/>
        <v>0</v>
      </c>
      <c r="Z229" s="211">
        <f>Z234+Z239+Z244+Z259+Z264+Z269</f>
        <v>1040.08</v>
      </c>
      <c r="AA229" s="211">
        <f>AA234+AA239+AA244+AA259+AA264+AA269</f>
        <v>0</v>
      </c>
      <c r="AB229" s="212">
        <f t="shared" si="1380"/>
        <v>0</v>
      </c>
      <c r="AC229" s="211">
        <f>AC234+AC239+AC244+AC259+AC264+AC269</f>
        <v>255.46700000000001</v>
      </c>
      <c r="AD229" s="211">
        <f>AD234+AD239+AD244+AD259+AD264+AD269</f>
        <v>0</v>
      </c>
      <c r="AE229" s="212">
        <f t="shared" si="1382"/>
        <v>0</v>
      </c>
      <c r="AF229" s="211">
        <f>AF234+AF239+AF244+AF259+AF264+AF269</f>
        <v>1703.2239999999999</v>
      </c>
      <c r="AG229" s="211">
        <f>AG234+AG239+AG244+AG259+AG264+AG269</f>
        <v>0</v>
      </c>
      <c r="AH229" s="212">
        <f t="shared" si="1384"/>
        <v>0</v>
      </c>
      <c r="AI229" s="211">
        <f>AI234+AI239+AI244+AI259+AI264+AI269</f>
        <v>4347.1099999999997</v>
      </c>
      <c r="AJ229" s="211">
        <f>AJ234+AJ239+AJ244+AJ259+AJ264+AJ269</f>
        <v>0</v>
      </c>
      <c r="AK229" s="212">
        <f t="shared" si="1386"/>
        <v>0</v>
      </c>
      <c r="AL229" s="211">
        <f>AL234+AL239+AL244+AL259+AL264+AL269</f>
        <v>0</v>
      </c>
      <c r="AM229" s="211">
        <f>AM234+AM239+AM244+AM259+AM264+AM269</f>
        <v>0</v>
      </c>
      <c r="AN229" s="212">
        <f t="shared" si="1388"/>
        <v>0</v>
      </c>
      <c r="AO229" s="211">
        <f>AO234+AO239+AO244+AO259+AO264+AO269</f>
        <v>0</v>
      </c>
      <c r="AP229" s="211">
        <f>AP234+AP239+AP244+AP259+AP264+AP269</f>
        <v>0</v>
      </c>
      <c r="AQ229" s="212">
        <f t="shared" si="1390"/>
        <v>0</v>
      </c>
      <c r="AR229" s="359"/>
    </row>
    <row r="230" spans="1:44" ht="47.25" customHeight="1">
      <c r="A230" s="369"/>
      <c r="B230" s="370"/>
      <c r="C230" s="358"/>
      <c r="D230" s="221" t="s">
        <v>263</v>
      </c>
      <c r="E230" s="211">
        <f t="shared" si="1391"/>
        <v>0</v>
      </c>
      <c r="F230" s="211">
        <f t="shared" si="1392"/>
        <v>0</v>
      </c>
      <c r="G230" s="212">
        <f t="shared" si="1393"/>
        <v>0</v>
      </c>
      <c r="H230" s="211">
        <f>H235+H240+H245+H260+H270</f>
        <v>0</v>
      </c>
      <c r="I230" s="211">
        <f>I235+I240+I245+I260+I270</f>
        <v>0</v>
      </c>
      <c r="J230" s="212">
        <f t="shared" si="1406"/>
        <v>0</v>
      </c>
      <c r="K230" s="211">
        <f t="shared" ref="K230:L230" si="1429">K235+K240+K245+K260+K270</f>
        <v>0</v>
      </c>
      <c r="L230" s="211">
        <f t="shared" si="1429"/>
        <v>0</v>
      </c>
      <c r="M230" s="212">
        <f t="shared" si="1370"/>
        <v>0</v>
      </c>
      <c r="N230" s="211">
        <f t="shared" ref="N230:O230" si="1430">N235+N240+N245+N260+N270</f>
        <v>0</v>
      </c>
      <c r="O230" s="211">
        <f t="shared" si="1430"/>
        <v>0</v>
      </c>
      <c r="P230" s="212">
        <f t="shared" si="1372"/>
        <v>0</v>
      </c>
      <c r="Q230" s="211">
        <f t="shared" ref="Q230:R230" si="1431">Q235+Q240+Q245+Q260+Q270</f>
        <v>0</v>
      </c>
      <c r="R230" s="211">
        <f t="shared" si="1431"/>
        <v>0</v>
      </c>
      <c r="S230" s="212">
        <f t="shared" si="1374"/>
        <v>0</v>
      </c>
      <c r="T230" s="211">
        <f t="shared" ref="T230:U230" si="1432">T235+T240+T245+T260+T270</f>
        <v>0</v>
      </c>
      <c r="U230" s="211">
        <f t="shared" si="1432"/>
        <v>0</v>
      </c>
      <c r="V230" s="212">
        <f t="shared" si="1376"/>
        <v>0</v>
      </c>
      <c r="W230" s="211">
        <f t="shared" ref="W230:X230" si="1433">W235+W240+W245+W260+W270</f>
        <v>0</v>
      </c>
      <c r="X230" s="211">
        <f t="shared" si="1433"/>
        <v>0</v>
      </c>
      <c r="Y230" s="212">
        <f t="shared" si="1378"/>
        <v>0</v>
      </c>
      <c r="Z230" s="211">
        <f t="shared" ref="Z230:AA230" si="1434">Z235+Z240+Z245+Z260+Z270</f>
        <v>0</v>
      </c>
      <c r="AA230" s="211">
        <f t="shared" si="1434"/>
        <v>0</v>
      </c>
      <c r="AB230" s="212">
        <f t="shared" si="1380"/>
        <v>0</v>
      </c>
      <c r="AC230" s="211">
        <f t="shared" ref="AC230:AD230" si="1435">AC235+AC240+AC245+AC260+AC270</f>
        <v>0</v>
      </c>
      <c r="AD230" s="211">
        <f t="shared" si="1435"/>
        <v>0</v>
      </c>
      <c r="AE230" s="212">
        <f t="shared" si="1382"/>
        <v>0</v>
      </c>
      <c r="AF230" s="211">
        <f t="shared" ref="AF230:AG230" si="1436">AF235+AF240+AF245+AF260+AF270</f>
        <v>0</v>
      </c>
      <c r="AG230" s="211">
        <f t="shared" si="1436"/>
        <v>0</v>
      </c>
      <c r="AH230" s="212">
        <f t="shared" si="1384"/>
        <v>0</v>
      </c>
      <c r="AI230" s="211">
        <f t="shared" ref="AI230:AJ230" si="1437">AI235+AI240+AI245+AI260+AI270</f>
        <v>0</v>
      </c>
      <c r="AJ230" s="211">
        <f t="shared" si="1437"/>
        <v>0</v>
      </c>
      <c r="AK230" s="212">
        <f t="shared" si="1386"/>
        <v>0</v>
      </c>
      <c r="AL230" s="211">
        <f t="shared" ref="AL230:AM230" si="1438">AL235+AL240+AL245+AL260+AL270</f>
        <v>0</v>
      </c>
      <c r="AM230" s="211">
        <f t="shared" si="1438"/>
        <v>0</v>
      </c>
      <c r="AN230" s="212">
        <f t="shared" si="1388"/>
        <v>0</v>
      </c>
      <c r="AO230" s="211">
        <f t="shared" ref="AO230:AP230" si="1439">AO235+AO240+AO245+AO260+AO270</f>
        <v>0</v>
      </c>
      <c r="AP230" s="211">
        <f t="shared" si="1439"/>
        <v>0</v>
      </c>
      <c r="AQ230" s="212">
        <f t="shared" si="1390"/>
        <v>0</v>
      </c>
      <c r="AR230" s="359"/>
    </row>
    <row r="231" spans="1:44" ht="29.1" customHeight="1">
      <c r="A231" s="356" t="s">
        <v>389</v>
      </c>
      <c r="B231" s="357" t="s">
        <v>436</v>
      </c>
      <c r="C231" s="358" t="s">
        <v>435</v>
      </c>
      <c r="D231" s="226" t="s">
        <v>41</v>
      </c>
      <c r="E231" s="209">
        <f t="shared" si="1391"/>
        <v>1040.08</v>
      </c>
      <c r="F231" s="209">
        <f t="shared" si="1392"/>
        <v>0</v>
      </c>
      <c r="G231" s="210">
        <f t="shared" si="1393"/>
        <v>0</v>
      </c>
      <c r="H231" s="209">
        <f>SUM(H232:H235)</f>
        <v>0</v>
      </c>
      <c r="I231" s="209">
        <f>SUM(I232:I235)</f>
        <v>0</v>
      </c>
      <c r="J231" s="210">
        <f>IF(I231,I231/H231*100,0)</f>
        <v>0</v>
      </c>
      <c r="K231" s="209">
        <f t="shared" ref="K231:L231" si="1440">SUM(K232:K235)</f>
        <v>0</v>
      </c>
      <c r="L231" s="209">
        <f t="shared" si="1440"/>
        <v>0</v>
      </c>
      <c r="M231" s="210">
        <f t="shared" si="1370"/>
        <v>0</v>
      </c>
      <c r="N231" s="209">
        <f t="shared" ref="N231:O231" si="1441">SUM(N232:N235)</f>
        <v>0</v>
      </c>
      <c r="O231" s="209">
        <f t="shared" si="1441"/>
        <v>0</v>
      </c>
      <c r="P231" s="210">
        <f t="shared" si="1372"/>
        <v>0</v>
      </c>
      <c r="Q231" s="209">
        <f t="shared" ref="Q231:R231" si="1442">SUM(Q232:Q235)</f>
        <v>0</v>
      </c>
      <c r="R231" s="209">
        <f t="shared" si="1442"/>
        <v>0</v>
      </c>
      <c r="S231" s="210">
        <f t="shared" si="1374"/>
        <v>0</v>
      </c>
      <c r="T231" s="209">
        <f t="shared" ref="T231:U231" si="1443">SUM(T232:T235)</f>
        <v>0</v>
      </c>
      <c r="U231" s="209">
        <f t="shared" si="1443"/>
        <v>0</v>
      </c>
      <c r="V231" s="210">
        <f t="shared" si="1376"/>
        <v>0</v>
      </c>
      <c r="W231" s="209">
        <f t="shared" ref="W231:X231" si="1444">SUM(W232:W235)</f>
        <v>0</v>
      </c>
      <c r="X231" s="209">
        <f t="shared" si="1444"/>
        <v>0</v>
      </c>
      <c r="Y231" s="210">
        <f t="shared" si="1378"/>
        <v>0</v>
      </c>
      <c r="Z231" s="209">
        <f t="shared" ref="Z231:AA231" si="1445">SUM(Z232:Z235)</f>
        <v>1040.08</v>
      </c>
      <c r="AA231" s="209">
        <f t="shared" si="1445"/>
        <v>0</v>
      </c>
      <c r="AB231" s="210">
        <f t="shared" si="1380"/>
        <v>0</v>
      </c>
      <c r="AC231" s="209">
        <f t="shared" ref="AC231:AD231" si="1446">SUM(AC232:AC235)</f>
        <v>0</v>
      </c>
      <c r="AD231" s="209">
        <f t="shared" si="1446"/>
        <v>0</v>
      </c>
      <c r="AE231" s="210">
        <f t="shared" si="1382"/>
        <v>0</v>
      </c>
      <c r="AF231" s="209">
        <f t="shared" ref="AF231:AG231" si="1447">SUM(AF232:AF235)</f>
        <v>0</v>
      </c>
      <c r="AG231" s="209">
        <f t="shared" si="1447"/>
        <v>0</v>
      </c>
      <c r="AH231" s="210">
        <f t="shared" si="1384"/>
        <v>0</v>
      </c>
      <c r="AI231" s="209">
        <f t="shared" ref="AI231:AJ231" si="1448">SUM(AI232:AI235)</f>
        <v>0</v>
      </c>
      <c r="AJ231" s="209">
        <f t="shared" si="1448"/>
        <v>0</v>
      </c>
      <c r="AK231" s="210">
        <f t="shared" si="1386"/>
        <v>0</v>
      </c>
      <c r="AL231" s="209">
        <f t="shared" ref="AL231:AM231" si="1449">SUM(AL232:AL235)</f>
        <v>0</v>
      </c>
      <c r="AM231" s="209">
        <f t="shared" si="1449"/>
        <v>0</v>
      </c>
      <c r="AN231" s="210">
        <f t="shared" si="1388"/>
        <v>0</v>
      </c>
      <c r="AO231" s="209">
        <f t="shared" ref="AO231:AP231" si="1450">SUM(AO232:AO235)</f>
        <v>0</v>
      </c>
      <c r="AP231" s="209">
        <f t="shared" si="1450"/>
        <v>0</v>
      </c>
      <c r="AQ231" s="210">
        <f t="shared" si="1390"/>
        <v>0</v>
      </c>
      <c r="AR231" s="359"/>
    </row>
    <row r="232" spans="1:44" ht="37.5" customHeight="1">
      <c r="A232" s="356"/>
      <c r="B232" s="357"/>
      <c r="C232" s="358"/>
      <c r="D232" s="221" t="s">
        <v>37</v>
      </c>
      <c r="E232" s="211">
        <f t="shared" si="1391"/>
        <v>0</v>
      </c>
      <c r="F232" s="211">
        <f t="shared" si="1392"/>
        <v>0</v>
      </c>
      <c r="G232" s="212">
        <f t="shared" si="1393"/>
        <v>0</v>
      </c>
      <c r="H232" s="211"/>
      <c r="I232" s="211"/>
      <c r="J232" s="212">
        <f t="shared" ref="J232:J235" si="1451">IF(I232,I232/H232*100,0)</f>
        <v>0</v>
      </c>
      <c r="K232" s="211"/>
      <c r="L232" s="211"/>
      <c r="M232" s="212">
        <f t="shared" si="1370"/>
        <v>0</v>
      </c>
      <c r="N232" s="211"/>
      <c r="O232" s="211"/>
      <c r="P232" s="212">
        <f t="shared" si="1372"/>
        <v>0</v>
      </c>
      <c r="Q232" s="211"/>
      <c r="R232" s="211"/>
      <c r="S232" s="212">
        <f t="shared" si="1374"/>
        <v>0</v>
      </c>
      <c r="T232" s="211"/>
      <c r="U232" s="211"/>
      <c r="V232" s="212">
        <f t="shared" si="1376"/>
        <v>0</v>
      </c>
      <c r="W232" s="211"/>
      <c r="X232" s="211"/>
      <c r="Y232" s="212">
        <f t="shared" si="1378"/>
        <v>0</v>
      </c>
      <c r="Z232" s="211"/>
      <c r="AA232" s="211"/>
      <c r="AB232" s="212">
        <f t="shared" si="1380"/>
        <v>0</v>
      </c>
      <c r="AC232" s="211"/>
      <c r="AD232" s="211"/>
      <c r="AE232" s="212">
        <f t="shared" si="1382"/>
        <v>0</v>
      </c>
      <c r="AF232" s="211"/>
      <c r="AG232" s="211"/>
      <c r="AH232" s="212">
        <f t="shared" si="1384"/>
        <v>0</v>
      </c>
      <c r="AI232" s="211"/>
      <c r="AJ232" s="211"/>
      <c r="AK232" s="212">
        <f t="shared" si="1386"/>
        <v>0</v>
      </c>
      <c r="AL232" s="211"/>
      <c r="AM232" s="211"/>
      <c r="AN232" s="212">
        <f t="shared" si="1388"/>
        <v>0</v>
      </c>
      <c r="AO232" s="211"/>
      <c r="AP232" s="211"/>
      <c r="AQ232" s="212">
        <f t="shared" si="1390"/>
        <v>0</v>
      </c>
      <c r="AR232" s="359"/>
    </row>
    <row r="233" spans="1:44" ht="57" customHeight="1">
      <c r="A233" s="356"/>
      <c r="B233" s="357"/>
      <c r="C233" s="358"/>
      <c r="D233" s="221" t="s">
        <v>2</v>
      </c>
      <c r="E233" s="211">
        <f t="shared" si="1391"/>
        <v>0</v>
      </c>
      <c r="F233" s="211">
        <f t="shared" si="1392"/>
        <v>0</v>
      </c>
      <c r="G233" s="212">
        <f t="shared" si="1393"/>
        <v>0</v>
      </c>
      <c r="H233" s="211"/>
      <c r="I233" s="211"/>
      <c r="J233" s="212">
        <f t="shared" si="1451"/>
        <v>0</v>
      </c>
      <c r="K233" s="211"/>
      <c r="L233" s="211"/>
      <c r="M233" s="212">
        <f t="shared" si="1370"/>
        <v>0</v>
      </c>
      <c r="N233" s="211"/>
      <c r="O233" s="211"/>
      <c r="P233" s="212">
        <f t="shared" si="1372"/>
        <v>0</v>
      </c>
      <c r="Q233" s="211"/>
      <c r="R233" s="211"/>
      <c r="S233" s="212">
        <f t="shared" si="1374"/>
        <v>0</v>
      </c>
      <c r="T233" s="211"/>
      <c r="U233" s="211"/>
      <c r="V233" s="212">
        <f t="shared" si="1376"/>
        <v>0</v>
      </c>
      <c r="W233" s="211"/>
      <c r="X233" s="211"/>
      <c r="Y233" s="212">
        <f t="shared" si="1378"/>
        <v>0</v>
      </c>
      <c r="Z233" s="211"/>
      <c r="AA233" s="211"/>
      <c r="AB233" s="212">
        <f t="shared" si="1380"/>
        <v>0</v>
      </c>
      <c r="AC233" s="211"/>
      <c r="AD233" s="211"/>
      <c r="AE233" s="212">
        <f t="shared" si="1382"/>
        <v>0</v>
      </c>
      <c r="AF233" s="211"/>
      <c r="AG233" s="211"/>
      <c r="AH233" s="212">
        <f t="shared" si="1384"/>
        <v>0</v>
      </c>
      <c r="AI233" s="211"/>
      <c r="AJ233" s="211"/>
      <c r="AK233" s="212">
        <f t="shared" si="1386"/>
        <v>0</v>
      </c>
      <c r="AL233" s="211"/>
      <c r="AM233" s="211"/>
      <c r="AN233" s="212">
        <f t="shared" si="1388"/>
        <v>0</v>
      </c>
      <c r="AO233" s="211"/>
      <c r="AP233" s="211"/>
      <c r="AQ233" s="212">
        <f t="shared" si="1390"/>
        <v>0</v>
      </c>
      <c r="AR233" s="359"/>
    </row>
    <row r="234" spans="1:44" ht="29.1" customHeight="1">
      <c r="A234" s="356"/>
      <c r="B234" s="357"/>
      <c r="C234" s="358"/>
      <c r="D234" s="222" t="s">
        <v>43</v>
      </c>
      <c r="E234" s="211">
        <f t="shared" si="1391"/>
        <v>1040.08</v>
      </c>
      <c r="F234" s="211">
        <f t="shared" si="1392"/>
        <v>0</v>
      </c>
      <c r="G234" s="212">
        <f t="shared" si="1393"/>
        <v>0</v>
      </c>
      <c r="H234" s="211"/>
      <c r="I234" s="211"/>
      <c r="J234" s="212">
        <f t="shared" si="1451"/>
        <v>0</v>
      </c>
      <c r="K234" s="211"/>
      <c r="L234" s="211"/>
      <c r="M234" s="212">
        <f t="shared" si="1370"/>
        <v>0</v>
      </c>
      <c r="N234" s="211"/>
      <c r="O234" s="211"/>
      <c r="P234" s="212">
        <f t="shared" si="1372"/>
        <v>0</v>
      </c>
      <c r="Q234" s="211"/>
      <c r="R234" s="211"/>
      <c r="S234" s="212">
        <f t="shared" si="1374"/>
        <v>0</v>
      </c>
      <c r="T234" s="211"/>
      <c r="U234" s="211"/>
      <c r="V234" s="212">
        <f t="shared" si="1376"/>
        <v>0</v>
      </c>
      <c r="W234" s="211"/>
      <c r="X234" s="211"/>
      <c r="Y234" s="212">
        <f t="shared" si="1378"/>
        <v>0</v>
      </c>
      <c r="Z234" s="211">
        <v>1040.08</v>
      </c>
      <c r="AA234" s="211"/>
      <c r="AB234" s="212">
        <f t="shared" si="1380"/>
        <v>0</v>
      </c>
      <c r="AC234" s="211"/>
      <c r="AD234" s="211"/>
      <c r="AE234" s="212">
        <f t="shared" si="1382"/>
        <v>0</v>
      </c>
      <c r="AF234" s="211"/>
      <c r="AG234" s="211"/>
      <c r="AH234" s="212">
        <f t="shared" si="1384"/>
        <v>0</v>
      </c>
      <c r="AI234" s="211"/>
      <c r="AJ234" s="211"/>
      <c r="AK234" s="212">
        <f t="shared" si="1386"/>
        <v>0</v>
      </c>
      <c r="AL234" s="211"/>
      <c r="AM234" s="211"/>
      <c r="AN234" s="212">
        <f t="shared" si="1388"/>
        <v>0</v>
      </c>
      <c r="AO234" s="211"/>
      <c r="AP234" s="211"/>
      <c r="AQ234" s="212">
        <f t="shared" si="1390"/>
        <v>0</v>
      </c>
      <c r="AR234" s="359"/>
    </row>
    <row r="235" spans="1:44" ht="47.25" customHeight="1">
      <c r="A235" s="356"/>
      <c r="B235" s="357"/>
      <c r="C235" s="358"/>
      <c r="D235" s="221" t="s">
        <v>263</v>
      </c>
      <c r="E235" s="211">
        <f t="shared" si="1391"/>
        <v>0</v>
      </c>
      <c r="F235" s="211">
        <f t="shared" si="1392"/>
        <v>0</v>
      </c>
      <c r="G235" s="212">
        <f t="shared" si="1393"/>
        <v>0</v>
      </c>
      <c r="H235" s="211"/>
      <c r="I235" s="211"/>
      <c r="J235" s="212">
        <f t="shared" si="1451"/>
        <v>0</v>
      </c>
      <c r="K235" s="211"/>
      <c r="L235" s="211"/>
      <c r="M235" s="212">
        <f t="shared" si="1370"/>
        <v>0</v>
      </c>
      <c r="N235" s="211"/>
      <c r="O235" s="211"/>
      <c r="P235" s="212">
        <f t="shared" si="1372"/>
        <v>0</v>
      </c>
      <c r="Q235" s="211"/>
      <c r="R235" s="211"/>
      <c r="S235" s="212">
        <f t="shared" si="1374"/>
        <v>0</v>
      </c>
      <c r="T235" s="211"/>
      <c r="U235" s="211"/>
      <c r="V235" s="212">
        <f t="shared" si="1376"/>
        <v>0</v>
      </c>
      <c r="W235" s="211"/>
      <c r="X235" s="211"/>
      <c r="Y235" s="212">
        <f t="shared" si="1378"/>
        <v>0</v>
      </c>
      <c r="Z235" s="211"/>
      <c r="AA235" s="211"/>
      <c r="AB235" s="212">
        <f t="shared" si="1380"/>
        <v>0</v>
      </c>
      <c r="AC235" s="211"/>
      <c r="AD235" s="211"/>
      <c r="AE235" s="212">
        <f t="shared" si="1382"/>
        <v>0</v>
      </c>
      <c r="AF235" s="211"/>
      <c r="AG235" s="211"/>
      <c r="AH235" s="212">
        <f t="shared" si="1384"/>
        <v>0</v>
      </c>
      <c r="AI235" s="211"/>
      <c r="AJ235" s="211"/>
      <c r="AK235" s="212">
        <f t="shared" si="1386"/>
        <v>0</v>
      </c>
      <c r="AL235" s="211"/>
      <c r="AM235" s="211"/>
      <c r="AN235" s="212">
        <f t="shared" si="1388"/>
        <v>0</v>
      </c>
      <c r="AO235" s="211"/>
      <c r="AP235" s="211"/>
      <c r="AQ235" s="212">
        <f t="shared" si="1390"/>
        <v>0</v>
      </c>
      <c r="AR235" s="359"/>
    </row>
    <row r="236" spans="1:44" ht="29.1" customHeight="1">
      <c r="A236" s="356" t="s">
        <v>390</v>
      </c>
      <c r="B236" s="357" t="s">
        <v>437</v>
      </c>
      <c r="C236" s="358" t="s">
        <v>435</v>
      </c>
      <c r="D236" s="226" t="s">
        <v>41</v>
      </c>
      <c r="E236" s="209">
        <f t="shared" ref="E236:E255" si="1452">H236+K236+N236+Q236+T236+W236+Z236+AC236+AF236+AI236+AL236+AO236</f>
        <v>170</v>
      </c>
      <c r="F236" s="209">
        <f t="shared" ref="F236:F255" si="1453">I236+L236+O236+R236+U236+X236+AA236+AD236+AG236+AJ236+AM236+AP236</f>
        <v>0</v>
      </c>
      <c r="G236" s="210">
        <f t="shared" ref="G236:G255" si="1454">IF(F236,F236/E236*100,0)</f>
        <v>0</v>
      </c>
      <c r="H236" s="209">
        <f>SUM(H237:H240)</f>
        <v>0</v>
      </c>
      <c r="I236" s="209">
        <f>SUM(I237:I240)</f>
        <v>0</v>
      </c>
      <c r="J236" s="210">
        <f>IF(I236,I236/H236*100,0)</f>
        <v>0</v>
      </c>
      <c r="K236" s="209">
        <f t="shared" ref="K236:L236" si="1455">SUM(K237:K240)</f>
        <v>0</v>
      </c>
      <c r="L236" s="209">
        <f t="shared" si="1455"/>
        <v>0</v>
      </c>
      <c r="M236" s="210">
        <f t="shared" ref="M236:M255" si="1456">IF(L236,L236/K236*100,0)</f>
        <v>0</v>
      </c>
      <c r="N236" s="209">
        <f t="shared" ref="N236:O236" si="1457">SUM(N237:N240)</f>
        <v>0</v>
      </c>
      <c r="O236" s="209">
        <f t="shared" si="1457"/>
        <v>0</v>
      </c>
      <c r="P236" s="210">
        <f t="shared" ref="P236:P255" si="1458">IF(O236,O236/N236*100,0)</f>
        <v>0</v>
      </c>
      <c r="Q236" s="209">
        <f t="shared" ref="Q236:R236" si="1459">SUM(Q237:Q240)</f>
        <v>0</v>
      </c>
      <c r="R236" s="209">
        <f t="shared" si="1459"/>
        <v>0</v>
      </c>
      <c r="S236" s="210">
        <f t="shared" ref="S236:S255" si="1460">IF(R236,R236/Q236*100,0)</f>
        <v>0</v>
      </c>
      <c r="T236" s="209">
        <f t="shared" ref="T236:U236" si="1461">SUM(T237:T240)</f>
        <v>0</v>
      </c>
      <c r="U236" s="209">
        <f t="shared" si="1461"/>
        <v>0</v>
      </c>
      <c r="V236" s="210">
        <f t="shared" ref="V236:V255" si="1462">IF(U236,U236/T236*100,0)</f>
        <v>0</v>
      </c>
      <c r="W236" s="209">
        <f t="shared" ref="W236:X236" si="1463">SUM(W237:W240)</f>
        <v>0</v>
      </c>
      <c r="X236" s="209">
        <f t="shared" si="1463"/>
        <v>0</v>
      </c>
      <c r="Y236" s="210">
        <f t="shared" ref="Y236:Y255" si="1464">IF(X236,X236/W236*100,0)</f>
        <v>0</v>
      </c>
      <c r="Z236" s="209">
        <f t="shared" ref="Z236:AA236" si="1465">SUM(Z237:Z240)</f>
        <v>0</v>
      </c>
      <c r="AA236" s="209">
        <f t="shared" si="1465"/>
        <v>0</v>
      </c>
      <c r="AB236" s="210">
        <f t="shared" ref="AB236:AB255" si="1466">IF(AA236,AA236/Z236*100,0)</f>
        <v>0</v>
      </c>
      <c r="AC236" s="209">
        <f t="shared" ref="AC236:AD236" si="1467">SUM(AC237:AC240)</f>
        <v>0</v>
      </c>
      <c r="AD236" s="209">
        <f t="shared" si="1467"/>
        <v>0</v>
      </c>
      <c r="AE236" s="210">
        <f t="shared" ref="AE236:AE255" si="1468">IF(AD236,AD236/AC236*100,0)</f>
        <v>0</v>
      </c>
      <c r="AF236" s="209">
        <f t="shared" ref="AF236:AG236" si="1469">SUM(AF237:AF240)</f>
        <v>0</v>
      </c>
      <c r="AG236" s="209">
        <f t="shared" si="1469"/>
        <v>0</v>
      </c>
      <c r="AH236" s="210">
        <f t="shared" ref="AH236:AH255" si="1470">IF(AG236,AG236/AF236*100,0)</f>
        <v>0</v>
      </c>
      <c r="AI236" s="209">
        <f t="shared" ref="AI236:AJ236" si="1471">SUM(AI237:AI240)</f>
        <v>170</v>
      </c>
      <c r="AJ236" s="209">
        <f t="shared" si="1471"/>
        <v>0</v>
      </c>
      <c r="AK236" s="210">
        <f t="shared" ref="AK236:AK255" si="1472">IF(AJ236,AJ236/AI236*100,0)</f>
        <v>0</v>
      </c>
      <c r="AL236" s="209">
        <f t="shared" ref="AL236:AM236" si="1473">SUM(AL237:AL240)</f>
        <v>0</v>
      </c>
      <c r="AM236" s="209">
        <f t="shared" si="1473"/>
        <v>0</v>
      </c>
      <c r="AN236" s="210">
        <f t="shared" ref="AN236:AN255" si="1474">IF(AM236,AM236/AL236*100,0)</f>
        <v>0</v>
      </c>
      <c r="AO236" s="209">
        <f t="shared" ref="AO236:AP236" si="1475">SUM(AO237:AO240)</f>
        <v>0</v>
      </c>
      <c r="AP236" s="209">
        <f t="shared" si="1475"/>
        <v>0</v>
      </c>
      <c r="AQ236" s="210">
        <f t="shared" ref="AQ236:AQ255" si="1476">IF(AP236,AP236/AO236*100,0)</f>
        <v>0</v>
      </c>
      <c r="AR236" s="359"/>
    </row>
    <row r="237" spans="1:44" ht="37.5" customHeight="1">
      <c r="A237" s="356"/>
      <c r="B237" s="357"/>
      <c r="C237" s="358"/>
      <c r="D237" s="221" t="s">
        <v>37</v>
      </c>
      <c r="E237" s="211">
        <f t="shared" si="1452"/>
        <v>0</v>
      </c>
      <c r="F237" s="211">
        <f t="shared" si="1453"/>
        <v>0</v>
      </c>
      <c r="G237" s="212">
        <f t="shared" si="1454"/>
        <v>0</v>
      </c>
      <c r="H237" s="211"/>
      <c r="I237" s="211"/>
      <c r="J237" s="212">
        <f t="shared" ref="J237:J240" si="1477">IF(I237,I237/H237*100,0)</f>
        <v>0</v>
      </c>
      <c r="K237" s="211"/>
      <c r="L237" s="211"/>
      <c r="M237" s="212">
        <f t="shared" si="1456"/>
        <v>0</v>
      </c>
      <c r="N237" s="211"/>
      <c r="O237" s="211"/>
      <c r="P237" s="212">
        <f t="shared" si="1458"/>
        <v>0</v>
      </c>
      <c r="Q237" s="211"/>
      <c r="R237" s="211"/>
      <c r="S237" s="212">
        <f t="shared" si="1460"/>
        <v>0</v>
      </c>
      <c r="T237" s="211"/>
      <c r="U237" s="211"/>
      <c r="V237" s="212">
        <f t="shared" si="1462"/>
        <v>0</v>
      </c>
      <c r="W237" s="211"/>
      <c r="X237" s="211"/>
      <c r="Y237" s="212">
        <f t="shared" si="1464"/>
        <v>0</v>
      </c>
      <c r="Z237" s="211"/>
      <c r="AA237" s="211"/>
      <c r="AB237" s="212">
        <f t="shared" si="1466"/>
        <v>0</v>
      </c>
      <c r="AC237" s="211"/>
      <c r="AD237" s="211"/>
      <c r="AE237" s="212">
        <f t="shared" si="1468"/>
        <v>0</v>
      </c>
      <c r="AF237" s="211"/>
      <c r="AG237" s="211"/>
      <c r="AH237" s="212">
        <f t="shared" si="1470"/>
        <v>0</v>
      </c>
      <c r="AI237" s="211"/>
      <c r="AJ237" s="211"/>
      <c r="AK237" s="212">
        <f t="shared" si="1472"/>
        <v>0</v>
      </c>
      <c r="AL237" s="211"/>
      <c r="AM237" s="211"/>
      <c r="AN237" s="212">
        <f t="shared" si="1474"/>
        <v>0</v>
      </c>
      <c r="AO237" s="211"/>
      <c r="AP237" s="211"/>
      <c r="AQ237" s="212">
        <f t="shared" si="1476"/>
        <v>0</v>
      </c>
      <c r="AR237" s="359"/>
    </row>
    <row r="238" spans="1:44" ht="57" customHeight="1">
      <c r="A238" s="356"/>
      <c r="B238" s="357"/>
      <c r="C238" s="358"/>
      <c r="D238" s="221" t="s">
        <v>2</v>
      </c>
      <c r="E238" s="211">
        <f t="shared" si="1452"/>
        <v>0</v>
      </c>
      <c r="F238" s="211">
        <f t="shared" si="1453"/>
        <v>0</v>
      </c>
      <c r="G238" s="212">
        <f t="shared" si="1454"/>
        <v>0</v>
      </c>
      <c r="H238" s="211"/>
      <c r="I238" s="211"/>
      <c r="J238" s="212">
        <f t="shared" si="1477"/>
        <v>0</v>
      </c>
      <c r="K238" s="211"/>
      <c r="L238" s="211"/>
      <c r="M238" s="212">
        <f t="shared" si="1456"/>
        <v>0</v>
      </c>
      <c r="N238" s="211"/>
      <c r="O238" s="211"/>
      <c r="P238" s="212">
        <f t="shared" si="1458"/>
        <v>0</v>
      </c>
      <c r="Q238" s="211"/>
      <c r="R238" s="211"/>
      <c r="S238" s="212">
        <f t="shared" si="1460"/>
        <v>0</v>
      </c>
      <c r="T238" s="211"/>
      <c r="U238" s="211"/>
      <c r="V238" s="212">
        <f t="shared" si="1462"/>
        <v>0</v>
      </c>
      <c r="W238" s="211"/>
      <c r="X238" s="211"/>
      <c r="Y238" s="212">
        <f t="shared" si="1464"/>
        <v>0</v>
      </c>
      <c r="Z238" s="211"/>
      <c r="AA238" s="211"/>
      <c r="AB238" s="212">
        <f t="shared" si="1466"/>
        <v>0</v>
      </c>
      <c r="AC238" s="211"/>
      <c r="AD238" s="211"/>
      <c r="AE238" s="212">
        <f t="shared" si="1468"/>
        <v>0</v>
      </c>
      <c r="AF238" s="211"/>
      <c r="AG238" s="211"/>
      <c r="AH238" s="212">
        <f t="shared" si="1470"/>
        <v>0</v>
      </c>
      <c r="AI238" s="211"/>
      <c r="AJ238" s="211"/>
      <c r="AK238" s="212">
        <f t="shared" si="1472"/>
        <v>0</v>
      </c>
      <c r="AL238" s="211"/>
      <c r="AM238" s="211"/>
      <c r="AN238" s="212">
        <f t="shared" si="1474"/>
        <v>0</v>
      </c>
      <c r="AO238" s="211"/>
      <c r="AP238" s="211"/>
      <c r="AQ238" s="212">
        <f t="shared" si="1476"/>
        <v>0</v>
      </c>
      <c r="AR238" s="359"/>
    </row>
    <row r="239" spans="1:44" ht="29.1" customHeight="1">
      <c r="A239" s="356"/>
      <c r="B239" s="357"/>
      <c r="C239" s="358"/>
      <c r="D239" s="222" t="s">
        <v>43</v>
      </c>
      <c r="E239" s="211">
        <f t="shared" si="1452"/>
        <v>170</v>
      </c>
      <c r="F239" s="211">
        <f t="shared" si="1453"/>
        <v>0</v>
      </c>
      <c r="G239" s="212">
        <f t="shared" si="1454"/>
        <v>0</v>
      </c>
      <c r="H239" s="211"/>
      <c r="I239" s="211"/>
      <c r="J239" s="212">
        <f t="shared" si="1477"/>
        <v>0</v>
      </c>
      <c r="K239" s="211"/>
      <c r="L239" s="211"/>
      <c r="M239" s="212">
        <f t="shared" si="1456"/>
        <v>0</v>
      </c>
      <c r="N239" s="211"/>
      <c r="O239" s="211"/>
      <c r="P239" s="212">
        <f t="shared" si="1458"/>
        <v>0</v>
      </c>
      <c r="Q239" s="211"/>
      <c r="R239" s="211"/>
      <c r="S239" s="212">
        <f t="shared" si="1460"/>
        <v>0</v>
      </c>
      <c r="T239" s="211"/>
      <c r="U239" s="211"/>
      <c r="V239" s="212">
        <f t="shared" si="1462"/>
        <v>0</v>
      </c>
      <c r="W239" s="211"/>
      <c r="X239" s="211"/>
      <c r="Y239" s="212">
        <f t="shared" si="1464"/>
        <v>0</v>
      </c>
      <c r="Z239" s="211"/>
      <c r="AA239" s="211"/>
      <c r="AB239" s="212">
        <f t="shared" si="1466"/>
        <v>0</v>
      </c>
      <c r="AC239" s="211"/>
      <c r="AD239" s="211"/>
      <c r="AE239" s="212">
        <f t="shared" si="1468"/>
        <v>0</v>
      </c>
      <c r="AF239" s="211"/>
      <c r="AG239" s="211"/>
      <c r="AH239" s="212">
        <f t="shared" si="1470"/>
        <v>0</v>
      </c>
      <c r="AI239" s="211">
        <v>170</v>
      </c>
      <c r="AJ239" s="211"/>
      <c r="AK239" s="212">
        <f t="shared" si="1472"/>
        <v>0</v>
      </c>
      <c r="AL239" s="211"/>
      <c r="AM239" s="211"/>
      <c r="AN239" s="212">
        <f t="shared" si="1474"/>
        <v>0</v>
      </c>
      <c r="AO239" s="211"/>
      <c r="AP239" s="211"/>
      <c r="AQ239" s="212">
        <f t="shared" si="1476"/>
        <v>0</v>
      </c>
      <c r="AR239" s="359"/>
    </row>
    <row r="240" spans="1:44" ht="47.25" customHeight="1">
      <c r="A240" s="356"/>
      <c r="B240" s="357"/>
      <c r="C240" s="358"/>
      <c r="D240" s="221" t="s">
        <v>263</v>
      </c>
      <c r="E240" s="211">
        <f t="shared" si="1452"/>
        <v>0</v>
      </c>
      <c r="F240" s="211">
        <f t="shared" si="1453"/>
        <v>0</v>
      </c>
      <c r="G240" s="212">
        <f t="shared" si="1454"/>
        <v>0</v>
      </c>
      <c r="H240" s="211"/>
      <c r="I240" s="211"/>
      <c r="J240" s="212">
        <f t="shared" si="1477"/>
        <v>0</v>
      </c>
      <c r="K240" s="211"/>
      <c r="L240" s="211"/>
      <c r="M240" s="212">
        <f t="shared" si="1456"/>
        <v>0</v>
      </c>
      <c r="N240" s="211"/>
      <c r="O240" s="211"/>
      <c r="P240" s="212">
        <f t="shared" si="1458"/>
        <v>0</v>
      </c>
      <c r="Q240" s="211"/>
      <c r="R240" s="211"/>
      <c r="S240" s="212">
        <f t="shared" si="1460"/>
        <v>0</v>
      </c>
      <c r="T240" s="211"/>
      <c r="U240" s="211"/>
      <c r="V240" s="212">
        <f t="shared" si="1462"/>
        <v>0</v>
      </c>
      <c r="W240" s="211"/>
      <c r="X240" s="211"/>
      <c r="Y240" s="212">
        <f t="shared" si="1464"/>
        <v>0</v>
      </c>
      <c r="Z240" s="211"/>
      <c r="AA240" s="211"/>
      <c r="AB240" s="212">
        <f t="shared" si="1466"/>
        <v>0</v>
      </c>
      <c r="AC240" s="211"/>
      <c r="AD240" s="211"/>
      <c r="AE240" s="212">
        <f t="shared" si="1468"/>
        <v>0</v>
      </c>
      <c r="AF240" s="211"/>
      <c r="AG240" s="211"/>
      <c r="AH240" s="212">
        <f t="shared" si="1470"/>
        <v>0</v>
      </c>
      <c r="AI240" s="211"/>
      <c r="AJ240" s="211"/>
      <c r="AK240" s="212">
        <f t="shared" si="1472"/>
        <v>0</v>
      </c>
      <c r="AL240" s="211"/>
      <c r="AM240" s="211"/>
      <c r="AN240" s="212">
        <f t="shared" si="1474"/>
        <v>0</v>
      </c>
      <c r="AO240" s="211"/>
      <c r="AP240" s="211"/>
      <c r="AQ240" s="212">
        <f t="shared" si="1476"/>
        <v>0</v>
      </c>
      <c r="AR240" s="359"/>
    </row>
    <row r="241" spans="1:44" ht="29.1" customHeight="1">
      <c r="A241" s="356" t="s">
        <v>391</v>
      </c>
      <c r="B241" s="357" t="s">
        <v>438</v>
      </c>
      <c r="C241" s="358" t="s">
        <v>435</v>
      </c>
      <c r="D241" s="226" t="s">
        <v>41</v>
      </c>
      <c r="E241" s="209">
        <f t="shared" si="1452"/>
        <v>4432.5769999999993</v>
      </c>
      <c r="F241" s="209">
        <f t="shared" si="1453"/>
        <v>0</v>
      </c>
      <c r="G241" s="210">
        <f t="shared" si="1454"/>
        <v>0</v>
      </c>
      <c r="H241" s="209">
        <f>SUM(H242:H245)</f>
        <v>0</v>
      </c>
      <c r="I241" s="209">
        <f>SUM(I242:I245)</f>
        <v>0</v>
      </c>
      <c r="J241" s="210">
        <f>IF(I241,I241/H241*100,0)</f>
        <v>0</v>
      </c>
      <c r="K241" s="209">
        <f t="shared" ref="K241:L241" si="1478">SUM(K242:K245)</f>
        <v>0</v>
      </c>
      <c r="L241" s="209">
        <f t="shared" si="1478"/>
        <v>0</v>
      </c>
      <c r="M241" s="210">
        <f t="shared" si="1456"/>
        <v>0</v>
      </c>
      <c r="N241" s="209">
        <f t="shared" ref="N241:O241" si="1479">SUM(N242:N245)</f>
        <v>0</v>
      </c>
      <c r="O241" s="209">
        <f t="shared" si="1479"/>
        <v>0</v>
      </c>
      <c r="P241" s="210">
        <f t="shared" si="1458"/>
        <v>0</v>
      </c>
      <c r="Q241" s="209">
        <f t="shared" ref="Q241:R241" si="1480">SUM(Q242:Q245)</f>
        <v>0</v>
      </c>
      <c r="R241" s="209">
        <f t="shared" si="1480"/>
        <v>0</v>
      </c>
      <c r="S241" s="210">
        <f t="shared" si="1460"/>
        <v>0</v>
      </c>
      <c r="T241" s="209">
        <f t="shared" ref="T241:U241" si="1481">SUM(T242:T245)</f>
        <v>0</v>
      </c>
      <c r="U241" s="209">
        <f t="shared" si="1481"/>
        <v>0</v>
      </c>
      <c r="V241" s="210">
        <f t="shared" si="1462"/>
        <v>0</v>
      </c>
      <c r="W241" s="209">
        <f t="shared" ref="W241:X241" si="1482">SUM(W242:W245)</f>
        <v>0</v>
      </c>
      <c r="X241" s="209">
        <f t="shared" si="1482"/>
        <v>0</v>
      </c>
      <c r="Y241" s="210">
        <f t="shared" si="1464"/>
        <v>0</v>
      </c>
      <c r="Z241" s="209">
        <f t="shared" ref="Z241:AA241" si="1483">SUM(Z242:Z245)</f>
        <v>0</v>
      </c>
      <c r="AA241" s="209">
        <f t="shared" si="1483"/>
        <v>0</v>
      </c>
      <c r="AB241" s="210">
        <f t="shared" si="1466"/>
        <v>0</v>
      </c>
      <c r="AC241" s="209">
        <f t="shared" ref="AC241:AD241" si="1484">SUM(AC242:AC245)</f>
        <v>255.46700000000001</v>
      </c>
      <c r="AD241" s="209">
        <f t="shared" si="1484"/>
        <v>0</v>
      </c>
      <c r="AE241" s="210">
        <f t="shared" si="1468"/>
        <v>0</v>
      </c>
      <c r="AF241" s="209">
        <f t="shared" ref="AF241:AG241" si="1485">SUM(AF242:AF245)</f>
        <v>0</v>
      </c>
      <c r="AG241" s="209">
        <f t="shared" si="1485"/>
        <v>0</v>
      </c>
      <c r="AH241" s="210">
        <f t="shared" si="1470"/>
        <v>0</v>
      </c>
      <c r="AI241" s="209">
        <f t="shared" ref="AI241:AJ241" si="1486">SUM(AI242:AI245)</f>
        <v>4177.1099999999997</v>
      </c>
      <c r="AJ241" s="209">
        <f t="shared" si="1486"/>
        <v>0</v>
      </c>
      <c r="AK241" s="210">
        <f t="shared" si="1472"/>
        <v>0</v>
      </c>
      <c r="AL241" s="209">
        <f t="shared" ref="AL241:AM241" si="1487">SUM(AL242:AL245)</f>
        <v>0</v>
      </c>
      <c r="AM241" s="209">
        <f t="shared" si="1487"/>
        <v>0</v>
      </c>
      <c r="AN241" s="210">
        <f t="shared" si="1474"/>
        <v>0</v>
      </c>
      <c r="AO241" s="209">
        <f t="shared" ref="AO241:AP241" si="1488">SUM(AO242:AO245)</f>
        <v>0</v>
      </c>
      <c r="AP241" s="209">
        <f t="shared" si="1488"/>
        <v>0</v>
      </c>
      <c r="AQ241" s="210">
        <f t="shared" si="1476"/>
        <v>0</v>
      </c>
      <c r="AR241" s="359"/>
    </row>
    <row r="242" spans="1:44" ht="37.5" customHeight="1">
      <c r="A242" s="356"/>
      <c r="B242" s="357"/>
      <c r="C242" s="358"/>
      <c r="D242" s="221" t="s">
        <v>37</v>
      </c>
      <c r="E242" s="211">
        <f t="shared" si="1452"/>
        <v>0</v>
      </c>
      <c r="F242" s="211">
        <f t="shared" si="1453"/>
        <v>0</v>
      </c>
      <c r="G242" s="212">
        <f t="shared" si="1454"/>
        <v>0</v>
      </c>
      <c r="H242" s="211">
        <f>H247+H252</f>
        <v>0</v>
      </c>
      <c r="I242" s="211">
        <f>I247+I252</f>
        <v>0</v>
      </c>
      <c r="J242" s="212">
        <f t="shared" ref="J242:J245" si="1489">IF(I242,I242/H242*100,0)</f>
        <v>0</v>
      </c>
      <c r="K242" s="211">
        <f t="shared" ref="K242:L242" si="1490">K247+K252</f>
        <v>0</v>
      </c>
      <c r="L242" s="211">
        <f t="shared" si="1490"/>
        <v>0</v>
      </c>
      <c r="M242" s="212">
        <f t="shared" si="1456"/>
        <v>0</v>
      </c>
      <c r="N242" s="211">
        <f t="shared" ref="N242:O242" si="1491">N247+N252</f>
        <v>0</v>
      </c>
      <c r="O242" s="211">
        <f t="shared" si="1491"/>
        <v>0</v>
      </c>
      <c r="P242" s="212">
        <f t="shared" si="1458"/>
        <v>0</v>
      </c>
      <c r="Q242" s="211">
        <f t="shared" ref="Q242:R242" si="1492">Q247+Q252</f>
        <v>0</v>
      </c>
      <c r="R242" s="211">
        <f t="shared" si="1492"/>
        <v>0</v>
      </c>
      <c r="S242" s="212">
        <f t="shared" si="1460"/>
        <v>0</v>
      </c>
      <c r="T242" s="211">
        <f t="shared" ref="T242:U242" si="1493">T247+T252</f>
        <v>0</v>
      </c>
      <c r="U242" s="211">
        <f t="shared" si="1493"/>
        <v>0</v>
      </c>
      <c r="V242" s="212">
        <f t="shared" si="1462"/>
        <v>0</v>
      </c>
      <c r="W242" s="211">
        <f t="shared" ref="W242:X242" si="1494">W247+W252</f>
        <v>0</v>
      </c>
      <c r="X242" s="211">
        <f t="shared" si="1494"/>
        <v>0</v>
      </c>
      <c r="Y242" s="212">
        <f t="shared" si="1464"/>
        <v>0</v>
      </c>
      <c r="Z242" s="211">
        <f t="shared" ref="Z242:AA242" si="1495">Z247+Z252</f>
        <v>0</v>
      </c>
      <c r="AA242" s="211">
        <f t="shared" si="1495"/>
        <v>0</v>
      </c>
      <c r="AB242" s="212">
        <f t="shared" si="1466"/>
        <v>0</v>
      </c>
      <c r="AC242" s="211">
        <f t="shared" ref="AC242:AD242" si="1496">AC247+AC252</f>
        <v>0</v>
      </c>
      <c r="AD242" s="211">
        <f t="shared" si="1496"/>
        <v>0</v>
      </c>
      <c r="AE242" s="212">
        <f t="shared" si="1468"/>
        <v>0</v>
      </c>
      <c r="AF242" s="211">
        <f t="shared" ref="AF242:AG242" si="1497">AF247+AF252</f>
        <v>0</v>
      </c>
      <c r="AG242" s="211">
        <f t="shared" si="1497"/>
        <v>0</v>
      </c>
      <c r="AH242" s="212">
        <f t="shared" si="1470"/>
        <v>0</v>
      </c>
      <c r="AI242" s="211">
        <f t="shared" ref="AI242:AJ242" si="1498">AI247+AI252</f>
        <v>0</v>
      </c>
      <c r="AJ242" s="211">
        <f t="shared" si="1498"/>
        <v>0</v>
      </c>
      <c r="AK242" s="212">
        <f t="shared" si="1472"/>
        <v>0</v>
      </c>
      <c r="AL242" s="211">
        <f t="shared" ref="AL242:AM242" si="1499">AL247+AL252</f>
        <v>0</v>
      </c>
      <c r="AM242" s="211">
        <f t="shared" si="1499"/>
        <v>0</v>
      </c>
      <c r="AN242" s="212">
        <f t="shared" si="1474"/>
        <v>0</v>
      </c>
      <c r="AO242" s="211">
        <f t="shared" ref="AO242:AP242" si="1500">AO247+AO252</f>
        <v>0</v>
      </c>
      <c r="AP242" s="211">
        <f t="shared" si="1500"/>
        <v>0</v>
      </c>
      <c r="AQ242" s="212">
        <f t="shared" si="1476"/>
        <v>0</v>
      </c>
      <c r="AR242" s="359"/>
    </row>
    <row r="243" spans="1:44" ht="57" customHeight="1">
      <c r="A243" s="356"/>
      <c r="B243" s="357"/>
      <c r="C243" s="358"/>
      <c r="D243" s="221" t="s">
        <v>2</v>
      </c>
      <c r="E243" s="211">
        <f t="shared" si="1452"/>
        <v>0</v>
      </c>
      <c r="F243" s="211">
        <f t="shared" si="1453"/>
        <v>0</v>
      </c>
      <c r="G243" s="212">
        <f t="shared" si="1454"/>
        <v>0</v>
      </c>
      <c r="H243" s="211">
        <f t="shared" ref="H243:I245" si="1501">H248+H253</f>
        <v>0</v>
      </c>
      <c r="I243" s="211">
        <f t="shared" si="1501"/>
        <v>0</v>
      </c>
      <c r="J243" s="212">
        <f t="shared" si="1489"/>
        <v>0</v>
      </c>
      <c r="K243" s="211">
        <f t="shared" ref="K243:L243" si="1502">K248+K253</f>
        <v>0</v>
      </c>
      <c r="L243" s="211">
        <f t="shared" si="1502"/>
        <v>0</v>
      </c>
      <c r="M243" s="212">
        <f t="shared" si="1456"/>
        <v>0</v>
      </c>
      <c r="N243" s="211">
        <f t="shared" ref="N243:O243" si="1503">N248+N253</f>
        <v>0</v>
      </c>
      <c r="O243" s="211">
        <f t="shared" si="1503"/>
        <v>0</v>
      </c>
      <c r="P243" s="212">
        <f t="shared" si="1458"/>
        <v>0</v>
      </c>
      <c r="Q243" s="211">
        <f t="shared" ref="Q243:R243" si="1504">Q248+Q253</f>
        <v>0</v>
      </c>
      <c r="R243" s="211">
        <f t="shared" si="1504"/>
        <v>0</v>
      </c>
      <c r="S243" s="212">
        <f t="shared" si="1460"/>
        <v>0</v>
      </c>
      <c r="T243" s="211">
        <f t="shared" ref="T243:U243" si="1505">T248+T253</f>
        <v>0</v>
      </c>
      <c r="U243" s="211">
        <f t="shared" si="1505"/>
        <v>0</v>
      </c>
      <c r="V243" s="212">
        <f t="shared" si="1462"/>
        <v>0</v>
      </c>
      <c r="W243" s="211">
        <f t="shared" ref="W243:X243" si="1506">W248+W253</f>
        <v>0</v>
      </c>
      <c r="X243" s="211">
        <f t="shared" si="1506"/>
        <v>0</v>
      </c>
      <c r="Y243" s="212">
        <f t="shared" si="1464"/>
        <v>0</v>
      </c>
      <c r="Z243" s="211">
        <f t="shared" ref="Z243:AA243" si="1507">Z248+Z253</f>
        <v>0</v>
      </c>
      <c r="AA243" s="211">
        <f t="shared" si="1507"/>
        <v>0</v>
      </c>
      <c r="AB243" s="212">
        <f t="shared" si="1466"/>
        <v>0</v>
      </c>
      <c r="AC243" s="211">
        <f t="shared" ref="AC243:AD243" si="1508">AC248+AC253</f>
        <v>0</v>
      </c>
      <c r="AD243" s="211">
        <f t="shared" si="1508"/>
        <v>0</v>
      </c>
      <c r="AE243" s="212">
        <f t="shared" si="1468"/>
        <v>0</v>
      </c>
      <c r="AF243" s="211">
        <f t="shared" ref="AF243:AG243" si="1509">AF248+AF253</f>
        <v>0</v>
      </c>
      <c r="AG243" s="211">
        <f t="shared" si="1509"/>
        <v>0</v>
      </c>
      <c r="AH243" s="212">
        <f t="shared" si="1470"/>
        <v>0</v>
      </c>
      <c r="AI243" s="211">
        <f t="shared" ref="AI243:AJ243" si="1510">AI248+AI253</f>
        <v>0</v>
      </c>
      <c r="AJ243" s="211">
        <f t="shared" si="1510"/>
        <v>0</v>
      </c>
      <c r="AK243" s="212">
        <f t="shared" si="1472"/>
        <v>0</v>
      </c>
      <c r="AL243" s="211">
        <f t="shared" ref="AL243:AM243" si="1511">AL248+AL253</f>
        <v>0</v>
      </c>
      <c r="AM243" s="211">
        <f t="shared" si="1511"/>
        <v>0</v>
      </c>
      <c r="AN243" s="212">
        <f t="shared" si="1474"/>
        <v>0</v>
      </c>
      <c r="AO243" s="211">
        <f t="shared" ref="AO243:AP243" si="1512">AO248+AO253</f>
        <v>0</v>
      </c>
      <c r="AP243" s="211">
        <f t="shared" si="1512"/>
        <v>0</v>
      </c>
      <c r="AQ243" s="212">
        <f t="shared" si="1476"/>
        <v>0</v>
      </c>
      <c r="AR243" s="359"/>
    </row>
    <row r="244" spans="1:44" ht="29.1" customHeight="1">
      <c r="A244" s="356"/>
      <c r="B244" s="357"/>
      <c r="C244" s="358"/>
      <c r="D244" s="222" t="s">
        <v>43</v>
      </c>
      <c r="E244" s="211">
        <f t="shared" si="1452"/>
        <v>4432.5769999999993</v>
      </c>
      <c r="F244" s="211">
        <f t="shared" si="1453"/>
        <v>0</v>
      </c>
      <c r="G244" s="212">
        <f t="shared" si="1454"/>
        <v>0</v>
      </c>
      <c r="H244" s="211">
        <f t="shared" si="1501"/>
        <v>0</v>
      </c>
      <c r="I244" s="211">
        <f t="shared" si="1501"/>
        <v>0</v>
      </c>
      <c r="J244" s="212">
        <f t="shared" si="1489"/>
        <v>0</v>
      </c>
      <c r="K244" s="211">
        <f t="shared" ref="K244:L244" si="1513">K249+K254</f>
        <v>0</v>
      </c>
      <c r="L244" s="211">
        <f t="shared" si="1513"/>
        <v>0</v>
      </c>
      <c r="M244" s="212">
        <f t="shared" si="1456"/>
        <v>0</v>
      </c>
      <c r="N244" s="211">
        <f t="shared" ref="N244:O244" si="1514">N249+N254</f>
        <v>0</v>
      </c>
      <c r="O244" s="211">
        <f t="shared" si="1514"/>
        <v>0</v>
      </c>
      <c r="P244" s="212">
        <f t="shared" si="1458"/>
        <v>0</v>
      </c>
      <c r="Q244" s="211">
        <f t="shared" ref="Q244:R244" si="1515">Q249+Q254</f>
        <v>0</v>
      </c>
      <c r="R244" s="211">
        <f t="shared" si="1515"/>
        <v>0</v>
      </c>
      <c r="S244" s="212">
        <f t="shared" si="1460"/>
        <v>0</v>
      </c>
      <c r="T244" s="211">
        <f t="shared" ref="T244:U244" si="1516">T249+T254</f>
        <v>0</v>
      </c>
      <c r="U244" s="211">
        <f t="shared" si="1516"/>
        <v>0</v>
      </c>
      <c r="V244" s="212">
        <f t="shared" si="1462"/>
        <v>0</v>
      </c>
      <c r="W244" s="211">
        <f t="shared" ref="W244:X244" si="1517">W249+W254</f>
        <v>0</v>
      </c>
      <c r="X244" s="211">
        <f t="shared" si="1517"/>
        <v>0</v>
      </c>
      <c r="Y244" s="212">
        <f t="shared" si="1464"/>
        <v>0</v>
      </c>
      <c r="Z244" s="211">
        <f t="shared" ref="Z244:AA244" si="1518">Z249+Z254</f>
        <v>0</v>
      </c>
      <c r="AA244" s="211">
        <f t="shared" si="1518"/>
        <v>0</v>
      </c>
      <c r="AB244" s="212">
        <f t="shared" si="1466"/>
        <v>0</v>
      </c>
      <c r="AC244" s="211">
        <f t="shared" ref="AC244:AD244" si="1519">AC249+AC254</f>
        <v>255.46700000000001</v>
      </c>
      <c r="AD244" s="211">
        <f t="shared" si="1519"/>
        <v>0</v>
      </c>
      <c r="AE244" s="212">
        <f t="shared" si="1468"/>
        <v>0</v>
      </c>
      <c r="AF244" s="211">
        <f t="shared" ref="AF244:AG244" si="1520">AF249+AF254</f>
        <v>0</v>
      </c>
      <c r="AG244" s="211">
        <f t="shared" si="1520"/>
        <v>0</v>
      </c>
      <c r="AH244" s="212">
        <f t="shared" si="1470"/>
        <v>0</v>
      </c>
      <c r="AI244" s="211">
        <f t="shared" ref="AI244:AJ244" si="1521">AI249+AI254</f>
        <v>4177.1099999999997</v>
      </c>
      <c r="AJ244" s="211">
        <f t="shared" si="1521"/>
        <v>0</v>
      </c>
      <c r="AK244" s="212">
        <f t="shared" si="1472"/>
        <v>0</v>
      </c>
      <c r="AL244" s="211">
        <f t="shared" ref="AL244:AM244" si="1522">AL249+AL254</f>
        <v>0</v>
      </c>
      <c r="AM244" s="211">
        <f t="shared" si="1522"/>
        <v>0</v>
      </c>
      <c r="AN244" s="212">
        <f t="shared" si="1474"/>
        <v>0</v>
      </c>
      <c r="AO244" s="211">
        <f t="shared" ref="AO244:AP244" si="1523">AO249+AO254</f>
        <v>0</v>
      </c>
      <c r="AP244" s="211">
        <f t="shared" si="1523"/>
        <v>0</v>
      </c>
      <c r="AQ244" s="212">
        <f t="shared" si="1476"/>
        <v>0</v>
      </c>
      <c r="AR244" s="359"/>
    </row>
    <row r="245" spans="1:44" ht="47.25" customHeight="1">
      <c r="A245" s="356"/>
      <c r="B245" s="357"/>
      <c r="C245" s="358"/>
      <c r="D245" s="221" t="s">
        <v>263</v>
      </c>
      <c r="E245" s="211">
        <f t="shared" si="1452"/>
        <v>0</v>
      </c>
      <c r="F245" s="211">
        <f t="shared" si="1453"/>
        <v>0</v>
      </c>
      <c r="G245" s="212">
        <f t="shared" si="1454"/>
        <v>0</v>
      </c>
      <c r="H245" s="211">
        <f t="shared" si="1501"/>
        <v>0</v>
      </c>
      <c r="I245" s="211">
        <f t="shared" si="1501"/>
        <v>0</v>
      </c>
      <c r="J245" s="212">
        <f t="shared" si="1489"/>
        <v>0</v>
      </c>
      <c r="K245" s="211">
        <f t="shared" ref="K245:L245" si="1524">K250+K255</f>
        <v>0</v>
      </c>
      <c r="L245" s="211">
        <f t="shared" si="1524"/>
        <v>0</v>
      </c>
      <c r="M245" s="212">
        <f t="shared" si="1456"/>
        <v>0</v>
      </c>
      <c r="N245" s="211">
        <f t="shared" ref="N245:O245" si="1525">N250+N255</f>
        <v>0</v>
      </c>
      <c r="O245" s="211">
        <f t="shared" si="1525"/>
        <v>0</v>
      </c>
      <c r="P245" s="212">
        <f t="shared" si="1458"/>
        <v>0</v>
      </c>
      <c r="Q245" s="211">
        <f t="shared" ref="Q245:R245" si="1526">Q250+Q255</f>
        <v>0</v>
      </c>
      <c r="R245" s="211">
        <f t="shared" si="1526"/>
        <v>0</v>
      </c>
      <c r="S245" s="212">
        <f t="shared" si="1460"/>
        <v>0</v>
      </c>
      <c r="T245" s="211">
        <f t="shared" ref="T245:U245" si="1527">T250+T255</f>
        <v>0</v>
      </c>
      <c r="U245" s="211">
        <f t="shared" si="1527"/>
        <v>0</v>
      </c>
      <c r="V245" s="212">
        <f t="shared" si="1462"/>
        <v>0</v>
      </c>
      <c r="W245" s="211">
        <f t="shared" ref="W245:X245" si="1528">W250+W255</f>
        <v>0</v>
      </c>
      <c r="X245" s="211">
        <f t="shared" si="1528"/>
        <v>0</v>
      </c>
      <c r="Y245" s="212">
        <f t="shared" si="1464"/>
        <v>0</v>
      </c>
      <c r="Z245" s="211">
        <f t="shared" ref="Z245:AA245" si="1529">Z250+Z255</f>
        <v>0</v>
      </c>
      <c r="AA245" s="211">
        <f t="shared" si="1529"/>
        <v>0</v>
      </c>
      <c r="AB245" s="212">
        <f t="shared" si="1466"/>
        <v>0</v>
      </c>
      <c r="AC245" s="211">
        <f t="shared" ref="AC245:AD245" si="1530">AC250+AC255</f>
        <v>0</v>
      </c>
      <c r="AD245" s="211">
        <f t="shared" si="1530"/>
        <v>0</v>
      </c>
      <c r="AE245" s="212">
        <f t="shared" si="1468"/>
        <v>0</v>
      </c>
      <c r="AF245" s="211">
        <f t="shared" ref="AF245:AG245" si="1531">AF250+AF255</f>
        <v>0</v>
      </c>
      <c r="AG245" s="211">
        <f t="shared" si="1531"/>
        <v>0</v>
      </c>
      <c r="AH245" s="212">
        <f t="shared" si="1470"/>
        <v>0</v>
      </c>
      <c r="AI245" s="211">
        <f t="shared" ref="AI245:AJ245" si="1532">AI250+AI255</f>
        <v>0</v>
      </c>
      <c r="AJ245" s="211">
        <f t="shared" si="1532"/>
        <v>0</v>
      </c>
      <c r="AK245" s="212">
        <f t="shared" si="1472"/>
        <v>0</v>
      </c>
      <c r="AL245" s="211">
        <f t="shared" ref="AL245:AM245" si="1533">AL250+AL255</f>
        <v>0</v>
      </c>
      <c r="AM245" s="211">
        <f t="shared" si="1533"/>
        <v>0</v>
      </c>
      <c r="AN245" s="212">
        <f t="shared" si="1474"/>
        <v>0</v>
      </c>
      <c r="AO245" s="211">
        <f t="shared" ref="AO245:AP245" si="1534">AO250+AO255</f>
        <v>0</v>
      </c>
      <c r="AP245" s="211">
        <f t="shared" si="1534"/>
        <v>0</v>
      </c>
      <c r="AQ245" s="212">
        <f t="shared" si="1476"/>
        <v>0</v>
      </c>
      <c r="AR245" s="359"/>
    </row>
    <row r="246" spans="1:44" ht="29.1" customHeight="1">
      <c r="A246" s="356" t="s">
        <v>392</v>
      </c>
      <c r="B246" s="357" t="s">
        <v>439</v>
      </c>
      <c r="C246" s="358" t="s">
        <v>435</v>
      </c>
      <c r="D246" s="226" t="s">
        <v>41</v>
      </c>
      <c r="E246" s="209">
        <f t="shared" si="1452"/>
        <v>4177.1099999999997</v>
      </c>
      <c r="F246" s="209">
        <f t="shared" si="1453"/>
        <v>0</v>
      </c>
      <c r="G246" s="210">
        <f t="shared" si="1454"/>
        <v>0</v>
      </c>
      <c r="H246" s="209">
        <f>SUM(H247:H250)</f>
        <v>0</v>
      </c>
      <c r="I246" s="209">
        <f>SUM(I247:I250)</f>
        <v>0</v>
      </c>
      <c r="J246" s="210">
        <f>IF(I246,I246/H246*100,0)</f>
        <v>0</v>
      </c>
      <c r="K246" s="209">
        <f t="shared" ref="K246:L246" si="1535">SUM(K247:K250)</f>
        <v>0</v>
      </c>
      <c r="L246" s="209">
        <f t="shared" si="1535"/>
        <v>0</v>
      </c>
      <c r="M246" s="210">
        <f t="shared" si="1456"/>
        <v>0</v>
      </c>
      <c r="N246" s="209">
        <f t="shared" ref="N246:O246" si="1536">SUM(N247:N250)</f>
        <v>0</v>
      </c>
      <c r="O246" s="209">
        <f t="shared" si="1536"/>
        <v>0</v>
      </c>
      <c r="P246" s="210">
        <f t="shared" si="1458"/>
        <v>0</v>
      </c>
      <c r="Q246" s="209">
        <f t="shared" ref="Q246:R246" si="1537">SUM(Q247:Q250)</f>
        <v>0</v>
      </c>
      <c r="R246" s="209">
        <f t="shared" si="1537"/>
        <v>0</v>
      </c>
      <c r="S246" s="210">
        <f t="shared" si="1460"/>
        <v>0</v>
      </c>
      <c r="T246" s="209">
        <f t="shared" ref="T246:U246" si="1538">SUM(T247:T250)</f>
        <v>0</v>
      </c>
      <c r="U246" s="209">
        <f t="shared" si="1538"/>
        <v>0</v>
      </c>
      <c r="V246" s="210">
        <f t="shared" si="1462"/>
        <v>0</v>
      </c>
      <c r="W246" s="209">
        <f t="shared" ref="W246:X246" si="1539">SUM(W247:W250)</f>
        <v>0</v>
      </c>
      <c r="X246" s="209">
        <f t="shared" si="1539"/>
        <v>0</v>
      </c>
      <c r="Y246" s="210">
        <f t="shared" si="1464"/>
        <v>0</v>
      </c>
      <c r="Z246" s="209">
        <f t="shared" ref="Z246:AA246" si="1540">SUM(Z247:Z250)</f>
        <v>0</v>
      </c>
      <c r="AA246" s="209">
        <f t="shared" si="1540"/>
        <v>0</v>
      </c>
      <c r="AB246" s="210">
        <f t="shared" si="1466"/>
        <v>0</v>
      </c>
      <c r="AC246" s="209">
        <f t="shared" ref="AC246:AD246" si="1541">SUM(AC247:AC250)</f>
        <v>0</v>
      </c>
      <c r="AD246" s="209">
        <f t="shared" si="1541"/>
        <v>0</v>
      </c>
      <c r="AE246" s="210">
        <f t="shared" si="1468"/>
        <v>0</v>
      </c>
      <c r="AF246" s="209">
        <f t="shared" ref="AF246:AG246" si="1542">SUM(AF247:AF250)</f>
        <v>0</v>
      </c>
      <c r="AG246" s="209">
        <f t="shared" si="1542"/>
        <v>0</v>
      </c>
      <c r="AH246" s="210">
        <f t="shared" si="1470"/>
        <v>0</v>
      </c>
      <c r="AI246" s="209">
        <f t="shared" ref="AI246:AJ246" si="1543">SUM(AI247:AI250)</f>
        <v>4177.1099999999997</v>
      </c>
      <c r="AJ246" s="209">
        <f t="shared" si="1543"/>
        <v>0</v>
      </c>
      <c r="AK246" s="210">
        <f t="shared" si="1472"/>
        <v>0</v>
      </c>
      <c r="AL246" s="209">
        <f t="shared" ref="AL246:AM246" si="1544">SUM(AL247:AL250)</f>
        <v>0</v>
      </c>
      <c r="AM246" s="209">
        <f t="shared" si="1544"/>
        <v>0</v>
      </c>
      <c r="AN246" s="210">
        <f t="shared" si="1474"/>
        <v>0</v>
      </c>
      <c r="AO246" s="209">
        <f t="shared" ref="AO246:AP246" si="1545">SUM(AO247:AO250)</f>
        <v>0</v>
      </c>
      <c r="AP246" s="209">
        <f t="shared" si="1545"/>
        <v>0</v>
      </c>
      <c r="AQ246" s="210">
        <f t="shared" si="1476"/>
        <v>0</v>
      </c>
      <c r="AR246" s="359"/>
    </row>
    <row r="247" spans="1:44" ht="37.5" customHeight="1">
      <c r="A247" s="356"/>
      <c r="B247" s="357"/>
      <c r="C247" s="358"/>
      <c r="D247" s="221" t="s">
        <v>37</v>
      </c>
      <c r="E247" s="211">
        <f t="shared" si="1452"/>
        <v>0</v>
      </c>
      <c r="F247" s="211">
        <f t="shared" si="1453"/>
        <v>0</v>
      </c>
      <c r="G247" s="212">
        <f t="shared" si="1454"/>
        <v>0</v>
      </c>
      <c r="H247" s="211"/>
      <c r="I247" s="211"/>
      <c r="J247" s="212">
        <f t="shared" ref="J247:J250" si="1546">IF(I247,I247/H247*100,0)</f>
        <v>0</v>
      </c>
      <c r="K247" s="211"/>
      <c r="L247" s="211"/>
      <c r="M247" s="212">
        <f t="shared" si="1456"/>
        <v>0</v>
      </c>
      <c r="N247" s="211"/>
      <c r="O247" s="211"/>
      <c r="P247" s="212">
        <f t="shared" si="1458"/>
        <v>0</v>
      </c>
      <c r="Q247" s="211"/>
      <c r="R247" s="211"/>
      <c r="S247" s="212">
        <f t="shared" si="1460"/>
        <v>0</v>
      </c>
      <c r="T247" s="211"/>
      <c r="U247" s="211"/>
      <c r="V247" s="212">
        <f t="shared" si="1462"/>
        <v>0</v>
      </c>
      <c r="W247" s="211"/>
      <c r="X247" s="211"/>
      <c r="Y247" s="212">
        <f t="shared" si="1464"/>
        <v>0</v>
      </c>
      <c r="Z247" s="211"/>
      <c r="AA247" s="211"/>
      <c r="AB247" s="212">
        <f t="shared" si="1466"/>
        <v>0</v>
      </c>
      <c r="AC247" s="211"/>
      <c r="AD247" s="211"/>
      <c r="AE247" s="212">
        <f t="shared" si="1468"/>
        <v>0</v>
      </c>
      <c r="AF247" s="211"/>
      <c r="AG247" s="211"/>
      <c r="AH247" s="212">
        <f t="shared" si="1470"/>
        <v>0</v>
      </c>
      <c r="AI247" s="211"/>
      <c r="AJ247" s="211"/>
      <c r="AK247" s="212">
        <f t="shared" si="1472"/>
        <v>0</v>
      </c>
      <c r="AL247" s="211"/>
      <c r="AM247" s="211"/>
      <c r="AN247" s="212">
        <f t="shared" si="1474"/>
        <v>0</v>
      </c>
      <c r="AO247" s="211"/>
      <c r="AP247" s="211"/>
      <c r="AQ247" s="212">
        <f t="shared" si="1476"/>
        <v>0</v>
      </c>
      <c r="AR247" s="359"/>
    </row>
    <row r="248" spans="1:44" ht="57" customHeight="1">
      <c r="A248" s="356"/>
      <c r="B248" s="357"/>
      <c r="C248" s="358"/>
      <c r="D248" s="221" t="s">
        <v>2</v>
      </c>
      <c r="E248" s="211">
        <f t="shared" si="1452"/>
        <v>0</v>
      </c>
      <c r="F248" s="211">
        <f t="shared" si="1453"/>
        <v>0</v>
      </c>
      <c r="G248" s="212">
        <f t="shared" si="1454"/>
        <v>0</v>
      </c>
      <c r="H248" s="211"/>
      <c r="I248" s="211"/>
      <c r="J248" s="212">
        <f t="shared" si="1546"/>
        <v>0</v>
      </c>
      <c r="K248" s="211"/>
      <c r="L248" s="211"/>
      <c r="M248" s="212">
        <f t="shared" si="1456"/>
        <v>0</v>
      </c>
      <c r="N248" s="211"/>
      <c r="O248" s="211"/>
      <c r="P248" s="212">
        <f t="shared" si="1458"/>
        <v>0</v>
      </c>
      <c r="Q248" s="211"/>
      <c r="R248" s="211"/>
      <c r="S248" s="212">
        <f t="shared" si="1460"/>
        <v>0</v>
      </c>
      <c r="T248" s="211"/>
      <c r="U248" s="211"/>
      <c r="V248" s="212">
        <f t="shared" si="1462"/>
        <v>0</v>
      </c>
      <c r="W248" s="211"/>
      <c r="X248" s="211"/>
      <c r="Y248" s="212">
        <f t="shared" si="1464"/>
        <v>0</v>
      </c>
      <c r="Z248" s="211"/>
      <c r="AA248" s="211"/>
      <c r="AB248" s="212">
        <f t="shared" si="1466"/>
        <v>0</v>
      </c>
      <c r="AC248" s="211"/>
      <c r="AD248" s="211"/>
      <c r="AE248" s="212">
        <f t="shared" si="1468"/>
        <v>0</v>
      </c>
      <c r="AF248" s="211"/>
      <c r="AG248" s="211"/>
      <c r="AH248" s="212">
        <f t="shared" si="1470"/>
        <v>0</v>
      </c>
      <c r="AI248" s="211"/>
      <c r="AJ248" s="211"/>
      <c r="AK248" s="212">
        <f t="shared" si="1472"/>
        <v>0</v>
      </c>
      <c r="AL248" s="211"/>
      <c r="AM248" s="211"/>
      <c r="AN248" s="212">
        <f t="shared" si="1474"/>
        <v>0</v>
      </c>
      <c r="AO248" s="211"/>
      <c r="AP248" s="211"/>
      <c r="AQ248" s="212">
        <f t="shared" si="1476"/>
        <v>0</v>
      </c>
      <c r="AR248" s="359"/>
    </row>
    <row r="249" spans="1:44" ht="29.1" customHeight="1">
      <c r="A249" s="356"/>
      <c r="B249" s="357"/>
      <c r="C249" s="358"/>
      <c r="D249" s="222" t="s">
        <v>43</v>
      </c>
      <c r="E249" s="211">
        <f t="shared" si="1452"/>
        <v>4177.1099999999997</v>
      </c>
      <c r="F249" s="211">
        <f t="shared" si="1453"/>
        <v>0</v>
      </c>
      <c r="G249" s="212">
        <f t="shared" si="1454"/>
        <v>0</v>
      </c>
      <c r="H249" s="211"/>
      <c r="I249" s="211"/>
      <c r="J249" s="212">
        <f t="shared" si="1546"/>
        <v>0</v>
      </c>
      <c r="K249" s="211"/>
      <c r="L249" s="211"/>
      <c r="M249" s="212">
        <f t="shared" si="1456"/>
        <v>0</v>
      </c>
      <c r="N249" s="211"/>
      <c r="O249" s="211"/>
      <c r="P249" s="212">
        <f t="shared" si="1458"/>
        <v>0</v>
      </c>
      <c r="Q249" s="211"/>
      <c r="R249" s="211"/>
      <c r="S249" s="212">
        <f t="shared" si="1460"/>
        <v>0</v>
      </c>
      <c r="T249" s="211"/>
      <c r="U249" s="211"/>
      <c r="V249" s="212">
        <f t="shared" si="1462"/>
        <v>0</v>
      </c>
      <c r="W249" s="211"/>
      <c r="X249" s="211"/>
      <c r="Y249" s="212">
        <f t="shared" si="1464"/>
        <v>0</v>
      </c>
      <c r="Z249" s="211"/>
      <c r="AA249" s="211"/>
      <c r="AB249" s="212">
        <f t="shared" si="1466"/>
        <v>0</v>
      </c>
      <c r="AC249" s="211"/>
      <c r="AD249" s="211"/>
      <c r="AE249" s="212">
        <f t="shared" si="1468"/>
        <v>0</v>
      </c>
      <c r="AF249" s="211"/>
      <c r="AG249" s="211"/>
      <c r="AH249" s="212">
        <f t="shared" si="1470"/>
        <v>0</v>
      </c>
      <c r="AI249" s="211">
        <v>4177.1099999999997</v>
      </c>
      <c r="AJ249" s="211"/>
      <c r="AK249" s="212">
        <f t="shared" si="1472"/>
        <v>0</v>
      </c>
      <c r="AL249" s="211"/>
      <c r="AM249" s="211"/>
      <c r="AN249" s="212">
        <f t="shared" si="1474"/>
        <v>0</v>
      </c>
      <c r="AO249" s="211"/>
      <c r="AP249" s="211"/>
      <c r="AQ249" s="212">
        <f t="shared" si="1476"/>
        <v>0</v>
      </c>
      <c r="AR249" s="359"/>
    </row>
    <row r="250" spans="1:44" ht="47.25" customHeight="1">
      <c r="A250" s="356"/>
      <c r="B250" s="357"/>
      <c r="C250" s="358"/>
      <c r="D250" s="221" t="s">
        <v>263</v>
      </c>
      <c r="E250" s="211">
        <f t="shared" si="1452"/>
        <v>0</v>
      </c>
      <c r="F250" s="211">
        <f t="shared" si="1453"/>
        <v>0</v>
      </c>
      <c r="G250" s="212">
        <f t="shared" si="1454"/>
        <v>0</v>
      </c>
      <c r="H250" s="211"/>
      <c r="I250" s="211"/>
      <c r="J250" s="212">
        <f t="shared" si="1546"/>
        <v>0</v>
      </c>
      <c r="K250" s="211"/>
      <c r="L250" s="211"/>
      <c r="M250" s="212">
        <f t="shared" si="1456"/>
        <v>0</v>
      </c>
      <c r="N250" s="211"/>
      <c r="O250" s="211"/>
      <c r="P250" s="212">
        <f t="shared" si="1458"/>
        <v>0</v>
      </c>
      <c r="Q250" s="211"/>
      <c r="R250" s="211"/>
      <c r="S250" s="212">
        <f t="shared" si="1460"/>
        <v>0</v>
      </c>
      <c r="T250" s="211"/>
      <c r="U250" s="211"/>
      <c r="V250" s="212">
        <f t="shared" si="1462"/>
        <v>0</v>
      </c>
      <c r="W250" s="211"/>
      <c r="X250" s="211"/>
      <c r="Y250" s="212">
        <f t="shared" si="1464"/>
        <v>0</v>
      </c>
      <c r="Z250" s="211"/>
      <c r="AA250" s="211"/>
      <c r="AB250" s="212">
        <f t="shared" si="1466"/>
        <v>0</v>
      </c>
      <c r="AC250" s="211"/>
      <c r="AD250" s="211"/>
      <c r="AE250" s="212">
        <f t="shared" si="1468"/>
        <v>0</v>
      </c>
      <c r="AF250" s="211"/>
      <c r="AG250" s="211"/>
      <c r="AH250" s="212">
        <f t="shared" si="1470"/>
        <v>0</v>
      </c>
      <c r="AI250" s="211"/>
      <c r="AJ250" s="211"/>
      <c r="AK250" s="212">
        <f t="shared" si="1472"/>
        <v>0</v>
      </c>
      <c r="AL250" s="211"/>
      <c r="AM250" s="211"/>
      <c r="AN250" s="212">
        <f t="shared" si="1474"/>
        <v>0</v>
      </c>
      <c r="AO250" s="211"/>
      <c r="AP250" s="211"/>
      <c r="AQ250" s="212">
        <f t="shared" si="1476"/>
        <v>0</v>
      </c>
      <c r="AR250" s="359"/>
    </row>
    <row r="251" spans="1:44" ht="29.1" customHeight="1">
      <c r="A251" s="356" t="s">
        <v>393</v>
      </c>
      <c r="B251" s="357" t="s">
        <v>440</v>
      </c>
      <c r="C251" s="358" t="s">
        <v>435</v>
      </c>
      <c r="D251" s="226" t="s">
        <v>41</v>
      </c>
      <c r="E251" s="209">
        <f t="shared" si="1452"/>
        <v>255.46700000000001</v>
      </c>
      <c r="F251" s="209">
        <f t="shared" si="1453"/>
        <v>0</v>
      </c>
      <c r="G251" s="210">
        <f t="shared" si="1454"/>
        <v>0</v>
      </c>
      <c r="H251" s="209">
        <f>SUM(H252:H255)</f>
        <v>0</v>
      </c>
      <c r="I251" s="209">
        <f>SUM(I252:I255)</f>
        <v>0</v>
      </c>
      <c r="J251" s="210">
        <f>IF(I251,I251/H251*100,0)</f>
        <v>0</v>
      </c>
      <c r="K251" s="209">
        <f t="shared" ref="K251:L251" si="1547">SUM(K252:K255)</f>
        <v>0</v>
      </c>
      <c r="L251" s="209">
        <f t="shared" si="1547"/>
        <v>0</v>
      </c>
      <c r="M251" s="210">
        <f t="shared" si="1456"/>
        <v>0</v>
      </c>
      <c r="N251" s="209">
        <f t="shared" ref="N251:O251" si="1548">SUM(N252:N255)</f>
        <v>0</v>
      </c>
      <c r="O251" s="209">
        <f t="shared" si="1548"/>
        <v>0</v>
      </c>
      <c r="P251" s="210">
        <f t="shared" si="1458"/>
        <v>0</v>
      </c>
      <c r="Q251" s="209">
        <f t="shared" ref="Q251:R251" si="1549">SUM(Q252:Q255)</f>
        <v>0</v>
      </c>
      <c r="R251" s="209">
        <f t="shared" si="1549"/>
        <v>0</v>
      </c>
      <c r="S251" s="210">
        <f t="shared" si="1460"/>
        <v>0</v>
      </c>
      <c r="T251" s="209">
        <f t="shared" ref="T251:U251" si="1550">SUM(T252:T255)</f>
        <v>0</v>
      </c>
      <c r="U251" s="209">
        <f t="shared" si="1550"/>
        <v>0</v>
      </c>
      <c r="V251" s="210">
        <f t="shared" si="1462"/>
        <v>0</v>
      </c>
      <c r="W251" s="209">
        <f t="shared" ref="W251:X251" si="1551">SUM(W252:W255)</f>
        <v>0</v>
      </c>
      <c r="X251" s="209">
        <f t="shared" si="1551"/>
        <v>0</v>
      </c>
      <c r="Y251" s="210">
        <f t="shared" si="1464"/>
        <v>0</v>
      </c>
      <c r="Z251" s="209">
        <f t="shared" ref="Z251:AA251" si="1552">SUM(Z252:Z255)</f>
        <v>0</v>
      </c>
      <c r="AA251" s="209">
        <f t="shared" si="1552"/>
        <v>0</v>
      </c>
      <c r="AB251" s="210">
        <f t="shared" si="1466"/>
        <v>0</v>
      </c>
      <c r="AC251" s="209">
        <f t="shared" ref="AC251:AD251" si="1553">SUM(AC252:AC255)</f>
        <v>255.46700000000001</v>
      </c>
      <c r="AD251" s="209">
        <f t="shared" si="1553"/>
        <v>0</v>
      </c>
      <c r="AE251" s="210">
        <f t="shared" si="1468"/>
        <v>0</v>
      </c>
      <c r="AF251" s="209">
        <f t="shared" ref="AF251:AG251" si="1554">SUM(AF252:AF255)</f>
        <v>0</v>
      </c>
      <c r="AG251" s="209">
        <f t="shared" si="1554"/>
        <v>0</v>
      </c>
      <c r="AH251" s="210">
        <f t="shared" si="1470"/>
        <v>0</v>
      </c>
      <c r="AI251" s="209">
        <f t="shared" ref="AI251:AJ251" si="1555">SUM(AI252:AI255)</f>
        <v>0</v>
      </c>
      <c r="AJ251" s="209">
        <f t="shared" si="1555"/>
        <v>0</v>
      </c>
      <c r="AK251" s="210">
        <f t="shared" si="1472"/>
        <v>0</v>
      </c>
      <c r="AL251" s="209">
        <f t="shared" ref="AL251:AM251" si="1556">SUM(AL252:AL255)</f>
        <v>0</v>
      </c>
      <c r="AM251" s="209">
        <f t="shared" si="1556"/>
        <v>0</v>
      </c>
      <c r="AN251" s="210">
        <f t="shared" si="1474"/>
        <v>0</v>
      </c>
      <c r="AO251" s="209">
        <f t="shared" ref="AO251:AP251" si="1557">SUM(AO252:AO255)</f>
        <v>0</v>
      </c>
      <c r="AP251" s="209">
        <f t="shared" si="1557"/>
        <v>0</v>
      </c>
      <c r="AQ251" s="210">
        <f t="shared" si="1476"/>
        <v>0</v>
      </c>
      <c r="AR251" s="359"/>
    </row>
    <row r="252" spans="1:44" ht="37.5" customHeight="1">
      <c r="A252" s="356"/>
      <c r="B252" s="357"/>
      <c r="C252" s="358"/>
      <c r="D252" s="221" t="s">
        <v>37</v>
      </c>
      <c r="E252" s="211">
        <f t="shared" si="1452"/>
        <v>0</v>
      </c>
      <c r="F252" s="211">
        <f t="shared" si="1453"/>
        <v>0</v>
      </c>
      <c r="G252" s="212">
        <f t="shared" si="1454"/>
        <v>0</v>
      </c>
      <c r="H252" s="211"/>
      <c r="I252" s="211"/>
      <c r="J252" s="212">
        <f t="shared" ref="J252:J255" si="1558">IF(I252,I252/H252*100,0)</f>
        <v>0</v>
      </c>
      <c r="K252" s="211"/>
      <c r="L252" s="211"/>
      <c r="M252" s="212">
        <f t="shared" si="1456"/>
        <v>0</v>
      </c>
      <c r="N252" s="211"/>
      <c r="O252" s="211"/>
      <c r="P252" s="212">
        <f t="shared" si="1458"/>
        <v>0</v>
      </c>
      <c r="Q252" s="211"/>
      <c r="R252" s="211"/>
      <c r="S252" s="212">
        <f t="shared" si="1460"/>
        <v>0</v>
      </c>
      <c r="T252" s="211"/>
      <c r="U252" s="211"/>
      <c r="V252" s="212">
        <f t="shared" si="1462"/>
        <v>0</v>
      </c>
      <c r="W252" s="211"/>
      <c r="X252" s="211"/>
      <c r="Y252" s="212">
        <f t="shared" si="1464"/>
        <v>0</v>
      </c>
      <c r="Z252" s="211"/>
      <c r="AA252" s="211"/>
      <c r="AB252" s="212">
        <f t="shared" si="1466"/>
        <v>0</v>
      </c>
      <c r="AC252" s="211"/>
      <c r="AD252" s="211"/>
      <c r="AE252" s="212">
        <f t="shared" si="1468"/>
        <v>0</v>
      </c>
      <c r="AF252" s="211"/>
      <c r="AG252" s="211"/>
      <c r="AH252" s="212">
        <f t="shared" si="1470"/>
        <v>0</v>
      </c>
      <c r="AI252" s="211"/>
      <c r="AJ252" s="211"/>
      <c r="AK252" s="212">
        <f t="shared" si="1472"/>
        <v>0</v>
      </c>
      <c r="AL252" s="211"/>
      <c r="AM252" s="211"/>
      <c r="AN252" s="212">
        <f t="shared" si="1474"/>
        <v>0</v>
      </c>
      <c r="AO252" s="211"/>
      <c r="AP252" s="211"/>
      <c r="AQ252" s="212">
        <f t="shared" si="1476"/>
        <v>0</v>
      </c>
      <c r="AR252" s="359"/>
    </row>
    <row r="253" spans="1:44" ht="57" customHeight="1">
      <c r="A253" s="356"/>
      <c r="B253" s="357"/>
      <c r="C253" s="358"/>
      <c r="D253" s="221" t="s">
        <v>2</v>
      </c>
      <c r="E253" s="211">
        <f t="shared" si="1452"/>
        <v>0</v>
      </c>
      <c r="F253" s="211">
        <f t="shared" si="1453"/>
        <v>0</v>
      </c>
      <c r="G253" s="212">
        <f t="shared" si="1454"/>
        <v>0</v>
      </c>
      <c r="H253" s="211"/>
      <c r="I253" s="211"/>
      <c r="J253" s="212">
        <f t="shared" si="1558"/>
        <v>0</v>
      </c>
      <c r="K253" s="211"/>
      <c r="L253" s="211"/>
      <c r="M253" s="212">
        <f t="shared" si="1456"/>
        <v>0</v>
      </c>
      <c r="N253" s="211"/>
      <c r="O253" s="211"/>
      <c r="P253" s="212">
        <f t="shared" si="1458"/>
        <v>0</v>
      </c>
      <c r="Q253" s="211"/>
      <c r="R253" s="211"/>
      <c r="S253" s="212">
        <f t="shared" si="1460"/>
        <v>0</v>
      </c>
      <c r="T253" s="211"/>
      <c r="U253" s="211"/>
      <c r="V253" s="212">
        <f t="shared" si="1462"/>
        <v>0</v>
      </c>
      <c r="W253" s="211"/>
      <c r="X253" s="211"/>
      <c r="Y253" s="212">
        <f t="shared" si="1464"/>
        <v>0</v>
      </c>
      <c r="Z253" s="211"/>
      <c r="AA253" s="211"/>
      <c r="AB253" s="212">
        <f t="shared" si="1466"/>
        <v>0</v>
      </c>
      <c r="AC253" s="211"/>
      <c r="AD253" s="211"/>
      <c r="AE253" s="212">
        <f t="shared" si="1468"/>
        <v>0</v>
      </c>
      <c r="AF253" s="211"/>
      <c r="AG253" s="211"/>
      <c r="AH253" s="212">
        <f t="shared" si="1470"/>
        <v>0</v>
      </c>
      <c r="AI253" s="211"/>
      <c r="AJ253" s="211"/>
      <c r="AK253" s="212">
        <f t="shared" si="1472"/>
        <v>0</v>
      </c>
      <c r="AL253" s="211"/>
      <c r="AM253" s="211"/>
      <c r="AN253" s="212">
        <f t="shared" si="1474"/>
        <v>0</v>
      </c>
      <c r="AO253" s="211"/>
      <c r="AP253" s="211"/>
      <c r="AQ253" s="212">
        <f t="shared" si="1476"/>
        <v>0</v>
      </c>
      <c r="AR253" s="359"/>
    </row>
    <row r="254" spans="1:44" ht="29.1" customHeight="1">
      <c r="A254" s="356"/>
      <c r="B254" s="357"/>
      <c r="C254" s="358"/>
      <c r="D254" s="222" t="s">
        <v>43</v>
      </c>
      <c r="E254" s="211">
        <f t="shared" si="1452"/>
        <v>255.46700000000001</v>
      </c>
      <c r="F254" s="211">
        <f t="shared" si="1453"/>
        <v>0</v>
      </c>
      <c r="G254" s="212">
        <f t="shared" si="1454"/>
        <v>0</v>
      </c>
      <c r="H254" s="211"/>
      <c r="I254" s="211"/>
      <c r="J254" s="212">
        <f t="shared" si="1558"/>
        <v>0</v>
      </c>
      <c r="K254" s="211"/>
      <c r="L254" s="211"/>
      <c r="M254" s="212">
        <f t="shared" si="1456"/>
        <v>0</v>
      </c>
      <c r="N254" s="211"/>
      <c r="O254" s="211"/>
      <c r="P254" s="212">
        <f t="shared" si="1458"/>
        <v>0</v>
      </c>
      <c r="Q254" s="211"/>
      <c r="R254" s="211"/>
      <c r="S254" s="212">
        <f t="shared" si="1460"/>
        <v>0</v>
      </c>
      <c r="T254" s="211"/>
      <c r="U254" s="211"/>
      <c r="V254" s="212">
        <f t="shared" si="1462"/>
        <v>0</v>
      </c>
      <c r="W254" s="211"/>
      <c r="X254" s="211"/>
      <c r="Y254" s="212">
        <f t="shared" si="1464"/>
        <v>0</v>
      </c>
      <c r="Z254" s="211"/>
      <c r="AA254" s="211"/>
      <c r="AB254" s="212">
        <f t="shared" si="1466"/>
        <v>0</v>
      </c>
      <c r="AC254" s="211">
        <v>255.46700000000001</v>
      </c>
      <c r="AD254" s="211"/>
      <c r="AE254" s="212">
        <f t="shared" si="1468"/>
        <v>0</v>
      </c>
      <c r="AF254" s="211"/>
      <c r="AG254" s="211"/>
      <c r="AH254" s="212">
        <f t="shared" si="1470"/>
        <v>0</v>
      </c>
      <c r="AI254" s="211"/>
      <c r="AJ254" s="211"/>
      <c r="AK254" s="212">
        <f t="shared" si="1472"/>
        <v>0</v>
      </c>
      <c r="AL254" s="211"/>
      <c r="AM254" s="211"/>
      <c r="AN254" s="212">
        <f t="shared" si="1474"/>
        <v>0</v>
      </c>
      <c r="AO254" s="211"/>
      <c r="AP254" s="211"/>
      <c r="AQ254" s="212">
        <f t="shared" si="1476"/>
        <v>0</v>
      </c>
      <c r="AR254" s="359"/>
    </row>
    <row r="255" spans="1:44" ht="47.25" customHeight="1">
      <c r="A255" s="356"/>
      <c r="B255" s="357"/>
      <c r="C255" s="358"/>
      <c r="D255" s="221" t="s">
        <v>263</v>
      </c>
      <c r="E255" s="211">
        <f t="shared" si="1452"/>
        <v>0</v>
      </c>
      <c r="F255" s="211">
        <f t="shared" si="1453"/>
        <v>0</v>
      </c>
      <c r="G255" s="212">
        <f t="shared" si="1454"/>
        <v>0</v>
      </c>
      <c r="H255" s="211"/>
      <c r="I255" s="211"/>
      <c r="J255" s="212">
        <f t="shared" si="1558"/>
        <v>0</v>
      </c>
      <c r="K255" s="211"/>
      <c r="L255" s="211"/>
      <c r="M255" s="212">
        <f t="shared" si="1456"/>
        <v>0</v>
      </c>
      <c r="N255" s="211"/>
      <c r="O255" s="211"/>
      <c r="P255" s="212">
        <f t="shared" si="1458"/>
        <v>0</v>
      </c>
      <c r="Q255" s="211"/>
      <c r="R255" s="211"/>
      <c r="S255" s="212">
        <f t="shared" si="1460"/>
        <v>0</v>
      </c>
      <c r="T255" s="211"/>
      <c r="U255" s="211"/>
      <c r="V255" s="212">
        <f t="shared" si="1462"/>
        <v>0</v>
      </c>
      <c r="W255" s="211"/>
      <c r="X255" s="211"/>
      <c r="Y255" s="212">
        <f t="shared" si="1464"/>
        <v>0</v>
      </c>
      <c r="Z255" s="211"/>
      <c r="AA255" s="211"/>
      <c r="AB255" s="212">
        <f t="shared" si="1466"/>
        <v>0</v>
      </c>
      <c r="AC255" s="211"/>
      <c r="AD255" s="211"/>
      <c r="AE255" s="212">
        <f t="shared" si="1468"/>
        <v>0</v>
      </c>
      <c r="AF255" s="211"/>
      <c r="AG255" s="211"/>
      <c r="AH255" s="212">
        <f t="shared" si="1470"/>
        <v>0</v>
      </c>
      <c r="AI255" s="211"/>
      <c r="AJ255" s="211"/>
      <c r="AK255" s="212">
        <f t="shared" si="1472"/>
        <v>0</v>
      </c>
      <c r="AL255" s="211"/>
      <c r="AM255" s="211"/>
      <c r="AN255" s="212">
        <f t="shared" si="1474"/>
        <v>0</v>
      </c>
      <c r="AO255" s="211"/>
      <c r="AP255" s="211"/>
      <c r="AQ255" s="212">
        <f t="shared" si="1476"/>
        <v>0</v>
      </c>
      <c r="AR255" s="359"/>
    </row>
    <row r="256" spans="1:44" ht="29.1" customHeight="1">
      <c r="A256" s="356" t="s">
        <v>394</v>
      </c>
      <c r="B256" s="357" t="s">
        <v>441</v>
      </c>
      <c r="C256" s="358" t="s">
        <v>435</v>
      </c>
      <c r="D256" s="226" t="s">
        <v>41</v>
      </c>
      <c r="E256" s="209">
        <f t="shared" si="1391"/>
        <v>6265.3242700000001</v>
      </c>
      <c r="F256" s="209">
        <f t="shared" si="1392"/>
        <v>0</v>
      </c>
      <c r="G256" s="210">
        <f t="shared" si="1393"/>
        <v>0</v>
      </c>
      <c r="H256" s="209">
        <f>SUM(H257:H260)</f>
        <v>0</v>
      </c>
      <c r="I256" s="209">
        <f>SUM(I257:I260)</f>
        <v>0</v>
      </c>
      <c r="J256" s="210">
        <f>IF(I256,I256/H256*100,0)</f>
        <v>0</v>
      </c>
      <c r="K256" s="209">
        <f t="shared" ref="K256:L256" si="1559">SUM(K257:K260)</f>
        <v>0</v>
      </c>
      <c r="L256" s="209">
        <f t="shared" si="1559"/>
        <v>0</v>
      </c>
      <c r="M256" s="210">
        <f t="shared" si="1370"/>
        <v>0</v>
      </c>
      <c r="N256" s="209">
        <f t="shared" ref="N256:O256" si="1560">SUM(N257:N260)</f>
        <v>0</v>
      </c>
      <c r="O256" s="209">
        <f t="shared" si="1560"/>
        <v>0</v>
      </c>
      <c r="P256" s="210">
        <f t="shared" si="1372"/>
        <v>0</v>
      </c>
      <c r="Q256" s="209">
        <f t="shared" ref="Q256:R256" si="1561">SUM(Q257:Q260)</f>
        <v>0</v>
      </c>
      <c r="R256" s="209">
        <f t="shared" si="1561"/>
        <v>0</v>
      </c>
      <c r="S256" s="210">
        <f t="shared" si="1374"/>
        <v>0</v>
      </c>
      <c r="T256" s="209">
        <f t="shared" ref="T256:U256" si="1562">SUM(T257:T260)</f>
        <v>6265.3242700000001</v>
      </c>
      <c r="U256" s="209">
        <f t="shared" si="1562"/>
        <v>0</v>
      </c>
      <c r="V256" s="210">
        <f t="shared" si="1376"/>
        <v>0</v>
      </c>
      <c r="W256" s="209">
        <f t="shared" ref="W256:X256" si="1563">SUM(W257:W260)</f>
        <v>0</v>
      </c>
      <c r="X256" s="209">
        <f t="shared" si="1563"/>
        <v>0</v>
      </c>
      <c r="Y256" s="210">
        <f t="shared" si="1378"/>
        <v>0</v>
      </c>
      <c r="Z256" s="209">
        <f t="shared" ref="Z256:AA256" si="1564">SUM(Z257:Z260)</f>
        <v>0</v>
      </c>
      <c r="AA256" s="209">
        <f t="shared" si="1564"/>
        <v>0</v>
      </c>
      <c r="AB256" s="210">
        <f t="shared" si="1380"/>
        <v>0</v>
      </c>
      <c r="AC256" s="209">
        <f t="shared" ref="AC256:AD256" si="1565">SUM(AC257:AC260)</f>
        <v>0</v>
      </c>
      <c r="AD256" s="209">
        <f t="shared" si="1565"/>
        <v>0</v>
      </c>
      <c r="AE256" s="210">
        <f t="shared" si="1382"/>
        <v>0</v>
      </c>
      <c r="AF256" s="209">
        <f t="shared" ref="AF256:AG256" si="1566">SUM(AF257:AF260)</f>
        <v>0</v>
      </c>
      <c r="AG256" s="209">
        <f t="shared" si="1566"/>
        <v>0</v>
      </c>
      <c r="AH256" s="210">
        <f t="shared" si="1384"/>
        <v>0</v>
      </c>
      <c r="AI256" s="209">
        <f t="shared" ref="AI256:AJ256" si="1567">SUM(AI257:AI260)</f>
        <v>0</v>
      </c>
      <c r="AJ256" s="209">
        <f t="shared" si="1567"/>
        <v>0</v>
      </c>
      <c r="AK256" s="210">
        <f t="shared" si="1386"/>
        <v>0</v>
      </c>
      <c r="AL256" s="209">
        <f t="shared" ref="AL256:AM256" si="1568">SUM(AL257:AL260)</f>
        <v>0</v>
      </c>
      <c r="AM256" s="209">
        <f t="shared" si="1568"/>
        <v>0</v>
      </c>
      <c r="AN256" s="210">
        <f t="shared" si="1388"/>
        <v>0</v>
      </c>
      <c r="AO256" s="209">
        <f t="shared" ref="AO256:AP256" si="1569">SUM(AO257:AO260)</f>
        <v>0</v>
      </c>
      <c r="AP256" s="209">
        <f t="shared" si="1569"/>
        <v>0</v>
      </c>
      <c r="AQ256" s="210">
        <f t="shared" si="1390"/>
        <v>0</v>
      </c>
      <c r="AR256" s="359"/>
    </row>
    <row r="257" spans="1:44" ht="37.5" customHeight="1">
      <c r="A257" s="356"/>
      <c r="B257" s="357"/>
      <c r="C257" s="358"/>
      <c r="D257" s="221" t="s">
        <v>37</v>
      </c>
      <c r="E257" s="211">
        <f t="shared" si="1391"/>
        <v>0</v>
      </c>
      <c r="F257" s="211">
        <f t="shared" si="1392"/>
        <v>0</v>
      </c>
      <c r="G257" s="212">
        <f t="shared" si="1393"/>
        <v>0</v>
      </c>
      <c r="H257" s="211"/>
      <c r="I257" s="211"/>
      <c r="J257" s="212">
        <f t="shared" ref="J257:J260" si="1570">IF(I257,I257/H257*100,0)</f>
        <v>0</v>
      </c>
      <c r="K257" s="211"/>
      <c r="L257" s="211"/>
      <c r="M257" s="212">
        <f t="shared" si="1370"/>
        <v>0</v>
      </c>
      <c r="N257" s="211"/>
      <c r="O257" s="211"/>
      <c r="P257" s="212">
        <f t="shared" si="1372"/>
        <v>0</v>
      </c>
      <c r="Q257" s="211"/>
      <c r="R257" s="211"/>
      <c r="S257" s="212">
        <f t="shared" si="1374"/>
        <v>0</v>
      </c>
      <c r="T257" s="211"/>
      <c r="U257" s="211"/>
      <c r="V257" s="212">
        <f t="shared" si="1376"/>
        <v>0</v>
      </c>
      <c r="W257" s="211"/>
      <c r="X257" s="211"/>
      <c r="Y257" s="212">
        <f t="shared" si="1378"/>
        <v>0</v>
      </c>
      <c r="Z257" s="211"/>
      <c r="AA257" s="211"/>
      <c r="AB257" s="212">
        <f t="shared" si="1380"/>
        <v>0</v>
      </c>
      <c r="AC257" s="211"/>
      <c r="AD257" s="211"/>
      <c r="AE257" s="212">
        <f t="shared" si="1382"/>
        <v>0</v>
      </c>
      <c r="AF257" s="211"/>
      <c r="AG257" s="211"/>
      <c r="AH257" s="212">
        <f t="shared" si="1384"/>
        <v>0</v>
      </c>
      <c r="AI257" s="211"/>
      <c r="AJ257" s="211"/>
      <c r="AK257" s="212">
        <f t="shared" si="1386"/>
        <v>0</v>
      </c>
      <c r="AL257" s="211"/>
      <c r="AM257" s="211"/>
      <c r="AN257" s="212">
        <f t="shared" si="1388"/>
        <v>0</v>
      </c>
      <c r="AO257" s="211"/>
      <c r="AP257" s="211"/>
      <c r="AQ257" s="212">
        <f t="shared" si="1390"/>
        <v>0</v>
      </c>
      <c r="AR257" s="359"/>
    </row>
    <row r="258" spans="1:44" ht="57" customHeight="1">
      <c r="A258" s="356"/>
      <c r="B258" s="357"/>
      <c r="C258" s="358"/>
      <c r="D258" s="221" t="s">
        <v>2</v>
      </c>
      <c r="E258" s="211">
        <f t="shared" si="1391"/>
        <v>0</v>
      </c>
      <c r="F258" s="211">
        <f t="shared" si="1392"/>
        <v>0</v>
      </c>
      <c r="G258" s="212">
        <f t="shared" si="1393"/>
        <v>0</v>
      </c>
      <c r="H258" s="211"/>
      <c r="I258" s="211"/>
      <c r="J258" s="212">
        <f t="shared" si="1570"/>
        <v>0</v>
      </c>
      <c r="K258" s="211"/>
      <c r="L258" s="211"/>
      <c r="M258" s="212">
        <f t="shared" si="1370"/>
        <v>0</v>
      </c>
      <c r="N258" s="211"/>
      <c r="O258" s="211"/>
      <c r="P258" s="212">
        <f t="shared" si="1372"/>
        <v>0</v>
      </c>
      <c r="Q258" s="211"/>
      <c r="R258" s="211"/>
      <c r="S258" s="212">
        <f t="shared" si="1374"/>
        <v>0</v>
      </c>
      <c r="T258" s="211"/>
      <c r="U258" s="211"/>
      <c r="V258" s="212">
        <f t="shared" si="1376"/>
        <v>0</v>
      </c>
      <c r="W258" s="211"/>
      <c r="X258" s="211"/>
      <c r="Y258" s="212">
        <f t="shared" si="1378"/>
        <v>0</v>
      </c>
      <c r="Z258" s="211"/>
      <c r="AA258" s="211"/>
      <c r="AB258" s="212">
        <f t="shared" si="1380"/>
        <v>0</v>
      </c>
      <c r="AC258" s="211"/>
      <c r="AD258" s="211"/>
      <c r="AE258" s="212">
        <f t="shared" si="1382"/>
        <v>0</v>
      </c>
      <c r="AF258" s="211"/>
      <c r="AG258" s="211"/>
      <c r="AH258" s="212">
        <f t="shared" si="1384"/>
        <v>0</v>
      </c>
      <c r="AI258" s="211"/>
      <c r="AJ258" s="211"/>
      <c r="AK258" s="212">
        <f t="shared" si="1386"/>
        <v>0</v>
      </c>
      <c r="AL258" s="211"/>
      <c r="AM258" s="211"/>
      <c r="AN258" s="212">
        <f t="shared" si="1388"/>
        <v>0</v>
      </c>
      <c r="AO258" s="211"/>
      <c r="AP258" s="211"/>
      <c r="AQ258" s="212">
        <f t="shared" si="1390"/>
        <v>0</v>
      </c>
      <c r="AR258" s="359"/>
    </row>
    <row r="259" spans="1:44" ht="29.1" customHeight="1">
      <c r="A259" s="356"/>
      <c r="B259" s="357"/>
      <c r="C259" s="358"/>
      <c r="D259" s="222" t="s">
        <v>43</v>
      </c>
      <c r="E259" s="211">
        <f t="shared" si="1391"/>
        <v>6265.3242700000001</v>
      </c>
      <c r="F259" s="211">
        <f t="shared" si="1392"/>
        <v>0</v>
      </c>
      <c r="G259" s="212">
        <f t="shared" si="1393"/>
        <v>0</v>
      </c>
      <c r="H259" s="211"/>
      <c r="I259" s="211"/>
      <c r="J259" s="212">
        <f t="shared" si="1570"/>
        <v>0</v>
      </c>
      <c r="K259" s="211"/>
      <c r="L259" s="211"/>
      <c r="M259" s="212">
        <f t="shared" si="1370"/>
        <v>0</v>
      </c>
      <c r="N259" s="211"/>
      <c r="O259" s="211"/>
      <c r="P259" s="212">
        <f t="shared" si="1372"/>
        <v>0</v>
      </c>
      <c r="Q259" s="211"/>
      <c r="R259" s="211"/>
      <c r="S259" s="212">
        <f t="shared" si="1374"/>
        <v>0</v>
      </c>
      <c r="T259" s="211">
        <v>6265.3242700000001</v>
      </c>
      <c r="U259" s="211"/>
      <c r="V259" s="212">
        <f t="shared" si="1376"/>
        <v>0</v>
      </c>
      <c r="W259" s="211"/>
      <c r="X259" s="211"/>
      <c r="Y259" s="212">
        <f t="shared" si="1378"/>
        <v>0</v>
      </c>
      <c r="Z259" s="211"/>
      <c r="AA259" s="211"/>
      <c r="AB259" s="212">
        <f t="shared" si="1380"/>
        <v>0</v>
      </c>
      <c r="AC259" s="211"/>
      <c r="AD259" s="211"/>
      <c r="AE259" s="212">
        <f t="shared" si="1382"/>
        <v>0</v>
      </c>
      <c r="AF259" s="211"/>
      <c r="AG259" s="211"/>
      <c r="AH259" s="212">
        <f t="shared" si="1384"/>
        <v>0</v>
      </c>
      <c r="AI259" s="211"/>
      <c r="AJ259" s="211"/>
      <c r="AK259" s="212">
        <f t="shared" si="1386"/>
        <v>0</v>
      </c>
      <c r="AL259" s="211"/>
      <c r="AM259" s="211"/>
      <c r="AN259" s="212">
        <f t="shared" si="1388"/>
        <v>0</v>
      </c>
      <c r="AO259" s="211"/>
      <c r="AP259" s="211"/>
      <c r="AQ259" s="212">
        <f t="shared" si="1390"/>
        <v>0</v>
      </c>
      <c r="AR259" s="359"/>
    </row>
    <row r="260" spans="1:44" ht="47.25" customHeight="1">
      <c r="A260" s="356"/>
      <c r="B260" s="357"/>
      <c r="C260" s="358"/>
      <c r="D260" s="221" t="s">
        <v>263</v>
      </c>
      <c r="E260" s="211">
        <f t="shared" si="1391"/>
        <v>0</v>
      </c>
      <c r="F260" s="211">
        <f t="shared" si="1392"/>
        <v>0</v>
      </c>
      <c r="G260" s="212">
        <f t="shared" si="1393"/>
        <v>0</v>
      </c>
      <c r="H260" s="211"/>
      <c r="I260" s="211"/>
      <c r="J260" s="212">
        <f t="shared" si="1570"/>
        <v>0</v>
      </c>
      <c r="K260" s="211"/>
      <c r="L260" s="211"/>
      <c r="M260" s="212">
        <f t="shared" si="1370"/>
        <v>0</v>
      </c>
      <c r="N260" s="211"/>
      <c r="O260" s="211"/>
      <c r="P260" s="212">
        <f t="shared" si="1372"/>
        <v>0</v>
      </c>
      <c r="Q260" s="211"/>
      <c r="R260" s="211"/>
      <c r="S260" s="212">
        <f t="shared" si="1374"/>
        <v>0</v>
      </c>
      <c r="T260" s="211"/>
      <c r="U260" s="211"/>
      <c r="V260" s="212">
        <f t="shared" si="1376"/>
        <v>0</v>
      </c>
      <c r="W260" s="211"/>
      <c r="X260" s="211"/>
      <c r="Y260" s="212">
        <f t="shared" si="1378"/>
        <v>0</v>
      </c>
      <c r="Z260" s="211"/>
      <c r="AA260" s="211"/>
      <c r="AB260" s="212">
        <f t="shared" si="1380"/>
        <v>0</v>
      </c>
      <c r="AC260" s="211"/>
      <c r="AD260" s="211"/>
      <c r="AE260" s="212">
        <f t="shared" si="1382"/>
        <v>0</v>
      </c>
      <c r="AF260" s="211"/>
      <c r="AG260" s="211"/>
      <c r="AH260" s="212">
        <f t="shared" si="1384"/>
        <v>0</v>
      </c>
      <c r="AI260" s="211"/>
      <c r="AJ260" s="211"/>
      <c r="AK260" s="212">
        <f t="shared" si="1386"/>
        <v>0</v>
      </c>
      <c r="AL260" s="211"/>
      <c r="AM260" s="211"/>
      <c r="AN260" s="212">
        <f t="shared" si="1388"/>
        <v>0</v>
      </c>
      <c r="AO260" s="211"/>
      <c r="AP260" s="211"/>
      <c r="AQ260" s="212">
        <f t="shared" si="1390"/>
        <v>0</v>
      </c>
      <c r="AR260" s="359"/>
    </row>
    <row r="261" spans="1:44" s="248" customFormat="1" ht="29.1" customHeight="1">
      <c r="A261" s="356" t="s">
        <v>395</v>
      </c>
      <c r="B261" s="357" t="s">
        <v>442</v>
      </c>
      <c r="C261" s="358" t="s">
        <v>435</v>
      </c>
      <c r="D261" s="226" t="s">
        <v>41</v>
      </c>
      <c r="E261" s="209">
        <f t="shared" si="1391"/>
        <v>600</v>
      </c>
      <c r="F261" s="209">
        <f t="shared" si="1392"/>
        <v>60</v>
      </c>
      <c r="G261" s="210">
        <f t="shared" si="1393"/>
        <v>10</v>
      </c>
      <c r="H261" s="209">
        <f>SUM(H262:H265)</f>
        <v>0</v>
      </c>
      <c r="I261" s="209">
        <f>SUM(I262:I265)</f>
        <v>0</v>
      </c>
      <c r="J261" s="210">
        <f>IF(I261,I261/H261*100,0)</f>
        <v>0</v>
      </c>
      <c r="K261" s="209">
        <f t="shared" ref="K261:L261" si="1571">SUM(K262:K265)</f>
        <v>0</v>
      </c>
      <c r="L261" s="209">
        <f t="shared" si="1571"/>
        <v>0</v>
      </c>
      <c r="M261" s="210">
        <f t="shared" si="1370"/>
        <v>0</v>
      </c>
      <c r="N261" s="209">
        <f t="shared" ref="N261:O261" si="1572">SUM(N262:N265)</f>
        <v>60</v>
      </c>
      <c r="O261" s="209">
        <f t="shared" si="1572"/>
        <v>60</v>
      </c>
      <c r="P261" s="210">
        <f t="shared" si="1372"/>
        <v>100</v>
      </c>
      <c r="Q261" s="209">
        <f t="shared" ref="Q261:R261" si="1573">SUM(Q262:Q265)</f>
        <v>0</v>
      </c>
      <c r="R261" s="209">
        <f t="shared" si="1573"/>
        <v>0</v>
      </c>
      <c r="S261" s="210">
        <f t="shared" si="1374"/>
        <v>0</v>
      </c>
      <c r="T261" s="209">
        <f t="shared" ref="T261:U261" si="1574">SUM(T262:T265)</f>
        <v>0</v>
      </c>
      <c r="U261" s="209">
        <f t="shared" si="1574"/>
        <v>0</v>
      </c>
      <c r="V261" s="210">
        <f t="shared" si="1376"/>
        <v>0</v>
      </c>
      <c r="W261" s="209">
        <f t="shared" ref="W261:X261" si="1575">SUM(W262:W265)</f>
        <v>540</v>
      </c>
      <c r="X261" s="209">
        <f t="shared" si="1575"/>
        <v>0</v>
      </c>
      <c r="Y261" s="210">
        <f t="shared" si="1378"/>
        <v>0</v>
      </c>
      <c r="Z261" s="209">
        <f t="shared" ref="Z261:AA261" si="1576">SUM(Z262:Z265)</f>
        <v>0</v>
      </c>
      <c r="AA261" s="209">
        <f t="shared" si="1576"/>
        <v>0</v>
      </c>
      <c r="AB261" s="210">
        <f t="shared" si="1380"/>
        <v>0</v>
      </c>
      <c r="AC261" s="209">
        <f t="shared" ref="AC261:AD261" si="1577">SUM(AC262:AC265)</f>
        <v>0</v>
      </c>
      <c r="AD261" s="209">
        <f t="shared" si="1577"/>
        <v>0</v>
      </c>
      <c r="AE261" s="210">
        <f t="shared" si="1382"/>
        <v>0</v>
      </c>
      <c r="AF261" s="209">
        <f t="shared" ref="AF261:AG261" si="1578">SUM(AF262:AF265)</f>
        <v>0</v>
      </c>
      <c r="AG261" s="209">
        <f t="shared" si="1578"/>
        <v>0</v>
      </c>
      <c r="AH261" s="210">
        <f t="shared" si="1384"/>
        <v>0</v>
      </c>
      <c r="AI261" s="209">
        <f t="shared" ref="AI261:AJ261" si="1579">SUM(AI262:AI265)</f>
        <v>0</v>
      </c>
      <c r="AJ261" s="209">
        <f t="shared" si="1579"/>
        <v>0</v>
      </c>
      <c r="AK261" s="210">
        <f t="shared" si="1386"/>
        <v>0</v>
      </c>
      <c r="AL261" s="209">
        <f t="shared" ref="AL261:AM261" si="1580">SUM(AL262:AL265)</f>
        <v>0</v>
      </c>
      <c r="AM261" s="209">
        <f t="shared" si="1580"/>
        <v>0</v>
      </c>
      <c r="AN261" s="210">
        <f t="shared" si="1388"/>
        <v>0</v>
      </c>
      <c r="AO261" s="209">
        <f t="shared" ref="AO261:AP261" si="1581">SUM(AO262:AO265)</f>
        <v>0</v>
      </c>
      <c r="AP261" s="209">
        <f t="shared" si="1581"/>
        <v>0</v>
      </c>
      <c r="AQ261" s="210">
        <f t="shared" si="1390"/>
        <v>0</v>
      </c>
      <c r="AR261" s="359"/>
    </row>
    <row r="262" spans="1:44" s="248" customFormat="1" ht="37.5" customHeight="1">
      <c r="A262" s="356"/>
      <c r="B262" s="357"/>
      <c r="C262" s="358"/>
      <c r="D262" s="221" t="s">
        <v>37</v>
      </c>
      <c r="E262" s="211">
        <f t="shared" si="1391"/>
        <v>0</v>
      </c>
      <c r="F262" s="211">
        <f t="shared" si="1392"/>
        <v>0</v>
      </c>
      <c r="G262" s="212">
        <f t="shared" si="1393"/>
        <v>0</v>
      </c>
      <c r="H262" s="211"/>
      <c r="I262" s="211"/>
      <c r="J262" s="212">
        <f t="shared" ref="J262:J265" si="1582">IF(I262,I262/H262*100,0)</f>
        <v>0</v>
      </c>
      <c r="K262" s="211"/>
      <c r="L262" s="211"/>
      <c r="M262" s="212">
        <f t="shared" si="1370"/>
        <v>0</v>
      </c>
      <c r="N262" s="211"/>
      <c r="O262" s="211"/>
      <c r="P262" s="212">
        <f t="shared" si="1372"/>
        <v>0</v>
      </c>
      <c r="Q262" s="211"/>
      <c r="R262" s="211"/>
      <c r="S262" s="212">
        <f t="shared" si="1374"/>
        <v>0</v>
      </c>
      <c r="T262" s="211"/>
      <c r="U262" s="211"/>
      <c r="V262" s="212">
        <f t="shared" si="1376"/>
        <v>0</v>
      </c>
      <c r="W262" s="211"/>
      <c r="X262" s="211"/>
      <c r="Y262" s="212">
        <f t="shared" si="1378"/>
        <v>0</v>
      </c>
      <c r="Z262" s="211"/>
      <c r="AA262" s="211"/>
      <c r="AB262" s="212">
        <f t="shared" si="1380"/>
        <v>0</v>
      </c>
      <c r="AC262" s="211"/>
      <c r="AD262" s="211"/>
      <c r="AE262" s="212">
        <f t="shared" si="1382"/>
        <v>0</v>
      </c>
      <c r="AF262" s="211"/>
      <c r="AG262" s="211"/>
      <c r="AH262" s="212">
        <f t="shared" si="1384"/>
        <v>0</v>
      </c>
      <c r="AI262" s="211"/>
      <c r="AJ262" s="211"/>
      <c r="AK262" s="212">
        <f t="shared" si="1386"/>
        <v>0</v>
      </c>
      <c r="AL262" s="211"/>
      <c r="AM262" s="211"/>
      <c r="AN262" s="212">
        <f t="shared" si="1388"/>
        <v>0</v>
      </c>
      <c r="AO262" s="211"/>
      <c r="AP262" s="211"/>
      <c r="AQ262" s="212">
        <f t="shared" si="1390"/>
        <v>0</v>
      </c>
      <c r="AR262" s="359"/>
    </row>
    <row r="263" spans="1:44" s="248" customFormat="1" ht="57" customHeight="1">
      <c r="A263" s="356"/>
      <c r="B263" s="357"/>
      <c r="C263" s="358"/>
      <c r="D263" s="221" t="s">
        <v>2</v>
      </c>
      <c r="E263" s="211">
        <f t="shared" si="1391"/>
        <v>0</v>
      </c>
      <c r="F263" s="211">
        <f t="shared" si="1392"/>
        <v>0</v>
      </c>
      <c r="G263" s="212">
        <f t="shared" si="1393"/>
        <v>0</v>
      </c>
      <c r="H263" s="211"/>
      <c r="I263" s="211"/>
      <c r="J263" s="212">
        <f t="shared" si="1582"/>
        <v>0</v>
      </c>
      <c r="K263" s="211"/>
      <c r="L263" s="211"/>
      <c r="M263" s="212">
        <f t="shared" si="1370"/>
        <v>0</v>
      </c>
      <c r="N263" s="211"/>
      <c r="O263" s="211"/>
      <c r="P263" s="212">
        <f t="shared" si="1372"/>
        <v>0</v>
      </c>
      <c r="Q263" s="211"/>
      <c r="R263" s="211"/>
      <c r="S263" s="212">
        <f t="shared" si="1374"/>
        <v>0</v>
      </c>
      <c r="T263" s="211"/>
      <c r="U263" s="211"/>
      <c r="V263" s="212">
        <f t="shared" si="1376"/>
        <v>0</v>
      </c>
      <c r="W263" s="211"/>
      <c r="X263" s="211"/>
      <c r="Y263" s="212">
        <f t="shared" si="1378"/>
        <v>0</v>
      </c>
      <c r="Z263" s="211"/>
      <c r="AA263" s="211"/>
      <c r="AB263" s="212">
        <f t="shared" si="1380"/>
        <v>0</v>
      </c>
      <c r="AC263" s="211"/>
      <c r="AD263" s="211"/>
      <c r="AE263" s="212">
        <f t="shared" si="1382"/>
        <v>0</v>
      </c>
      <c r="AF263" s="211"/>
      <c r="AG263" s="211"/>
      <c r="AH263" s="212">
        <f t="shared" si="1384"/>
        <v>0</v>
      </c>
      <c r="AI263" s="211"/>
      <c r="AJ263" s="211"/>
      <c r="AK263" s="212">
        <f t="shared" si="1386"/>
        <v>0</v>
      </c>
      <c r="AL263" s="211"/>
      <c r="AM263" s="211"/>
      <c r="AN263" s="212">
        <f t="shared" si="1388"/>
        <v>0</v>
      </c>
      <c r="AO263" s="211"/>
      <c r="AP263" s="211"/>
      <c r="AQ263" s="212">
        <f t="shared" si="1390"/>
        <v>0</v>
      </c>
      <c r="AR263" s="359"/>
    </row>
    <row r="264" spans="1:44" s="248" customFormat="1" ht="29.1" customHeight="1">
      <c r="A264" s="356"/>
      <c r="B264" s="357"/>
      <c r="C264" s="358"/>
      <c r="D264" s="222" t="s">
        <v>43</v>
      </c>
      <c r="E264" s="211">
        <f t="shared" si="1391"/>
        <v>600</v>
      </c>
      <c r="F264" s="211">
        <f t="shared" si="1392"/>
        <v>60</v>
      </c>
      <c r="G264" s="212">
        <f t="shared" si="1393"/>
        <v>10</v>
      </c>
      <c r="H264" s="211"/>
      <c r="I264" s="211"/>
      <c r="J264" s="212">
        <f t="shared" si="1582"/>
        <v>0</v>
      </c>
      <c r="K264" s="211"/>
      <c r="L264" s="211"/>
      <c r="M264" s="212">
        <f t="shared" si="1370"/>
        <v>0</v>
      </c>
      <c r="N264" s="211">
        <v>60</v>
      </c>
      <c r="O264" s="211">
        <v>60</v>
      </c>
      <c r="P264" s="212">
        <f t="shared" si="1372"/>
        <v>100</v>
      </c>
      <c r="Q264" s="211"/>
      <c r="R264" s="211"/>
      <c r="S264" s="212">
        <f t="shared" si="1374"/>
        <v>0</v>
      </c>
      <c r="T264" s="211"/>
      <c r="U264" s="211"/>
      <c r="V264" s="212">
        <f t="shared" si="1376"/>
        <v>0</v>
      </c>
      <c r="W264" s="211">
        <v>540</v>
      </c>
      <c r="X264" s="211"/>
      <c r="Y264" s="212">
        <f t="shared" si="1378"/>
        <v>0</v>
      </c>
      <c r="Z264" s="211"/>
      <c r="AA264" s="211"/>
      <c r="AB264" s="212">
        <f t="shared" si="1380"/>
        <v>0</v>
      </c>
      <c r="AC264" s="211"/>
      <c r="AD264" s="211"/>
      <c r="AE264" s="212">
        <f t="shared" si="1382"/>
        <v>0</v>
      </c>
      <c r="AF264" s="211"/>
      <c r="AG264" s="211"/>
      <c r="AH264" s="212">
        <f t="shared" si="1384"/>
        <v>0</v>
      </c>
      <c r="AI264" s="211"/>
      <c r="AJ264" s="211"/>
      <c r="AK264" s="212">
        <f t="shared" si="1386"/>
        <v>0</v>
      </c>
      <c r="AL264" s="211"/>
      <c r="AM264" s="211"/>
      <c r="AN264" s="212">
        <f t="shared" si="1388"/>
        <v>0</v>
      </c>
      <c r="AO264" s="211"/>
      <c r="AP264" s="211"/>
      <c r="AQ264" s="212">
        <f t="shared" si="1390"/>
        <v>0</v>
      </c>
      <c r="AR264" s="359"/>
    </row>
    <row r="265" spans="1:44" s="248" customFormat="1" ht="47.25" customHeight="1">
      <c r="A265" s="356"/>
      <c r="B265" s="357"/>
      <c r="C265" s="358"/>
      <c r="D265" s="221" t="s">
        <v>263</v>
      </c>
      <c r="E265" s="211">
        <f t="shared" si="1391"/>
        <v>0</v>
      </c>
      <c r="F265" s="211">
        <f t="shared" si="1392"/>
        <v>0</v>
      </c>
      <c r="G265" s="212">
        <f t="shared" si="1393"/>
        <v>0</v>
      </c>
      <c r="H265" s="211"/>
      <c r="I265" s="211"/>
      <c r="J265" s="212">
        <f t="shared" si="1582"/>
        <v>0</v>
      </c>
      <c r="K265" s="211"/>
      <c r="L265" s="211"/>
      <c r="M265" s="212">
        <f t="shared" si="1370"/>
        <v>0</v>
      </c>
      <c r="N265" s="211"/>
      <c r="O265" s="211"/>
      <c r="P265" s="212">
        <f t="shared" si="1372"/>
        <v>0</v>
      </c>
      <c r="Q265" s="211"/>
      <c r="R265" s="211"/>
      <c r="S265" s="212">
        <f t="shared" si="1374"/>
        <v>0</v>
      </c>
      <c r="T265" s="211"/>
      <c r="U265" s="211"/>
      <c r="V265" s="212">
        <f t="shared" si="1376"/>
        <v>0</v>
      </c>
      <c r="W265" s="211"/>
      <c r="X265" s="211"/>
      <c r="Y265" s="212">
        <f t="shared" si="1378"/>
        <v>0</v>
      </c>
      <c r="Z265" s="211"/>
      <c r="AA265" s="211"/>
      <c r="AB265" s="212">
        <f t="shared" si="1380"/>
        <v>0</v>
      </c>
      <c r="AC265" s="211"/>
      <c r="AD265" s="211"/>
      <c r="AE265" s="212">
        <f t="shared" si="1382"/>
        <v>0</v>
      </c>
      <c r="AF265" s="211"/>
      <c r="AG265" s="211"/>
      <c r="AH265" s="212">
        <f t="shared" si="1384"/>
        <v>0</v>
      </c>
      <c r="AI265" s="211"/>
      <c r="AJ265" s="211"/>
      <c r="AK265" s="212">
        <f t="shared" si="1386"/>
        <v>0</v>
      </c>
      <c r="AL265" s="211"/>
      <c r="AM265" s="211"/>
      <c r="AN265" s="212">
        <f t="shared" si="1388"/>
        <v>0</v>
      </c>
      <c r="AO265" s="211"/>
      <c r="AP265" s="211"/>
      <c r="AQ265" s="212">
        <f t="shared" si="1390"/>
        <v>0</v>
      </c>
      <c r="AR265" s="359"/>
    </row>
    <row r="266" spans="1:44" ht="29.1" customHeight="1">
      <c r="A266" s="356" t="s">
        <v>443</v>
      </c>
      <c r="B266" s="357" t="s">
        <v>444</v>
      </c>
      <c r="C266" s="358" t="s">
        <v>435</v>
      </c>
      <c r="D266" s="226" t="s">
        <v>41</v>
      </c>
      <c r="E266" s="209">
        <f t="shared" si="1320"/>
        <v>1703.2239999999999</v>
      </c>
      <c r="F266" s="209">
        <f t="shared" si="1321"/>
        <v>0</v>
      </c>
      <c r="G266" s="210">
        <f t="shared" si="1322"/>
        <v>0</v>
      </c>
      <c r="H266" s="209">
        <f>SUM(H267:H270)</f>
        <v>0</v>
      </c>
      <c r="I266" s="209">
        <f>SUM(I267:I270)</f>
        <v>0</v>
      </c>
      <c r="J266" s="210">
        <f>IF(I266,I266/H266*100,0)</f>
        <v>0</v>
      </c>
      <c r="K266" s="209">
        <f t="shared" ref="K266:L266" si="1583">SUM(K267:K270)</f>
        <v>0</v>
      </c>
      <c r="L266" s="209">
        <f t="shared" si="1583"/>
        <v>0</v>
      </c>
      <c r="M266" s="210">
        <f t="shared" ref="M266:M275" si="1584">IF(L266,L266/K266*100,0)</f>
        <v>0</v>
      </c>
      <c r="N266" s="209">
        <f t="shared" ref="N266:O266" si="1585">SUM(N267:N270)</f>
        <v>0</v>
      </c>
      <c r="O266" s="209">
        <f t="shared" si="1585"/>
        <v>0</v>
      </c>
      <c r="P266" s="210">
        <f t="shared" ref="P266:P275" si="1586">IF(O266,O266/N266*100,0)</f>
        <v>0</v>
      </c>
      <c r="Q266" s="209">
        <f t="shared" ref="Q266:R266" si="1587">SUM(Q267:Q270)</f>
        <v>0</v>
      </c>
      <c r="R266" s="209">
        <f t="shared" si="1587"/>
        <v>0</v>
      </c>
      <c r="S266" s="210">
        <f t="shared" ref="S266:S275" si="1588">IF(R266,R266/Q266*100,0)</f>
        <v>0</v>
      </c>
      <c r="T266" s="209">
        <f t="shared" ref="T266:U266" si="1589">SUM(T267:T270)</f>
        <v>0</v>
      </c>
      <c r="U266" s="209">
        <f t="shared" si="1589"/>
        <v>0</v>
      </c>
      <c r="V266" s="210">
        <f t="shared" ref="V266:V275" si="1590">IF(U266,U266/T266*100,0)</f>
        <v>0</v>
      </c>
      <c r="W266" s="209">
        <f t="shared" ref="W266:X266" si="1591">SUM(W267:W270)</f>
        <v>0</v>
      </c>
      <c r="X266" s="209">
        <f t="shared" si="1591"/>
        <v>0</v>
      </c>
      <c r="Y266" s="210">
        <f t="shared" ref="Y266:Y275" si="1592">IF(X266,X266/W266*100,0)</f>
        <v>0</v>
      </c>
      <c r="Z266" s="209">
        <f t="shared" ref="Z266:AA266" si="1593">SUM(Z267:Z270)</f>
        <v>0</v>
      </c>
      <c r="AA266" s="209">
        <f t="shared" si="1593"/>
        <v>0</v>
      </c>
      <c r="AB266" s="210">
        <f t="shared" ref="AB266:AB275" si="1594">IF(AA266,AA266/Z266*100,0)</f>
        <v>0</v>
      </c>
      <c r="AC266" s="209">
        <f t="shared" ref="AC266:AD266" si="1595">SUM(AC267:AC270)</f>
        <v>0</v>
      </c>
      <c r="AD266" s="209">
        <f t="shared" si="1595"/>
        <v>0</v>
      </c>
      <c r="AE266" s="210">
        <f t="shared" ref="AE266:AE275" si="1596">IF(AD266,AD266/AC266*100,0)</f>
        <v>0</v>
      </c>
      <c r="AF266" s="209">
        <f t="shared" ref="AF266:AG266" si="1597">SUM(AF267:AF270)</f>
        <v>1703.2239999999999</v>
      </c>
      <c r="AG266" s="209">
        <f t="shared" si="1597"/>
        <v>0</v>
      </c>
      <c r="AH266" s="210">
        <f t="shared" ref="AH266:AH275" si="1598">IF(AG266,AG266/AF266*100,0)</f>
        <v>0</v>
      </c>
      <c r="AI266" s="209">
        <f t="shared" ref="AI266:AJ266" si="1599">SUM(AI267:AI270)</f>
        <v>0</v>
      </c>
      <c r="AJ266" s="209">
        <f t="shared" si="1599"/>
        <v>0</v>
      </c>
      <c r="AK266" s="210">
        <f t="shared" ref="AK266:AK275" si="1600">IF(AJ266,AJ266/AI266*100,0)</f>
        <v>0</v>
      </c>
      <c r="AL266" s="209">
        <f t="shared" ref="AL266:AM266" si="1601">SUM(AL267:AL270)</f>
        <v>0</v>
      </c>
      <c r="AM266" s="209">
        <f t="shared" si="1601"/>
        <v>0</v>
      </c>
      <c r="AN266" s="210">
        <f t="shared" ref="AN266:AN275" si="1602">IF(AM266,AM266/AL266*100,0)</f>
        <v>0</v>
      </c>
      <c r="AO266" s="209">
        <f t="shared" ref="AO266:AP266" si="1603">SUM(AO267:AO270)</f>
        <v>0</v>
      </c>
      <c r="AP266" s="209">
        <f t="shared" si="1603"/>
        <v>0</v>
      </c>
      <c r="AQ266" s="210">
        <f t="shared" ref="AQ266:AQ275" si="1604">IF(AP266,AP266/AO266*100,0)</f>
        <v>0</v>
      </c>
      <c r="AR266" s="359"/>
    </row>
    <row r="267" spans="1:44" ht="37.5" customHeight="1">
      <c r="A267" s="356"/>
      <c r="B267" s="357"/>
      <c r="C267" s="358"/>
      <c r="D267" s="221" t="s">
        <v>37</v>
      </c>
      <c r="E267" s="211">
        <f t="shared" si="1320"/>
        <v>0</v>
      </c>
      <c r="F267" s="211">
        <f t="shared" si="1321"/>
        <v>0</v>
      </c>
      <c r="G267" s="212">
        <f t="shared" si="1322"/>
        <v>0</v>
      </c>
      <c r="H267" s="211"/>
      <c r="I267" s="211"/>
      <c r="J267" s="212">
        <f t="shared" ref="J267:J270" si="1605">IF(I267,I267/H267*100,0)</f>
        <v>0</v>
      </c>
      <c r="K267" s="211"/>
      <c r="L267" s="211"/>
      <c r="M267" s="212">
        <f t="shared" si="1584"/>
        <v>0</v>
      </c>
      <c r="N267" s="211"/>
      <c r="O267" s="211"/>
      <c r="P267" s="212">
        <f t="shared" si="1586"/>
        <v>0</v>
      </c>
      <c r="Q267" s="211"/>
      <c r="R267" s="211"/>
      <c r="S267" s="212">
        <f t="shared" si="1588"/>
        <v>0</v>
      </c>
      <c r="T267" s="211"/>
      <c r="U267" s="211"/>
      <c r="V267" s="212">
        <f t="shared" si="1590"/>
        <v>0</v>
      </c>
      <c r="W267" s="211"/>
      <c r="X267" s="211"/>
      <c r="Y267" s="212">
        <f t="shared" si="1592"/>
        <v>0</v>
      </c>
      <c r="Z267" s="211"/>
      <c r="AA267" s="211"/>
      <c r="AB267" s="212">
        <f t="shared" si="1594"/>
        <v>0</v>
      </c>
      <c r="AC267" s="211"/>
      <c r="AD267" s="211"/>
      <c r="AE267" s="212">
        <f t="shared" si="1596"/>
        <v>0</v>
      </c>
      <c r="AF267" s="211"/>
      <c r="AG267" s="211"/>
      <c r="AH267" s="212">
        <f t="shared" si="1598"/>
        <v>0</v>
      </c>
      <c r="AI267" s="211"/>
      <c r="AJ267" s="211"/>
      <c r="AK267" s="212">
        <f t="shared" si="1600"/>
        <v>0</v>
      </c>
      <c r="AL267" s="211"/>
      <c r="AM267" s="211"/>
      <c r="AN267" s="212">
        <f t="shared" si="1602"/>
        <v>0</v>
      </c>
      <c r="AO267" s="211"/>
      <c r="AP267" s="211"/>
      <c r="AQ267" s="212">
        <f t="shared" si="1604"/>
        <v>0</v>
      </c>
      <c r="AR267" s="359"/>
    </row>
    <row r="268" spans="1:44" ht="57" customHeight="1">
      <c r="A268" s="356"/>
      <c r="B268" s="357"/>
      <c r="C268" s="358"/>
      <c r="D268" s="221" t="s">
        <v>2</v>
      </c>
      <c r="E268" s="211">
        <f t="shared" si="1320"/>
        <v>0</v>
      </c>
      <c r="F268" s="211">
        <f t="shared" si="1321"/>
        <v>0</v>
      </c>
      <c r="G268" s="212">
        <f t="shared" si="1322"/>
        <v>0</v>
      </c>
      <c r="H268" s="211"/>
      <c r="I268" s="211"/>
      <c r="J268" s="212">
        <f t="shared" si="1605"/>
        <v>0</v>
      </c>
      <c r="K268" s="211"/>
      <c r="L268" s="211"/>
      <c r="M268" s="212">
        <f t="shared" si="1584"/>
        <v>0</v>
      </c>
      <c r="N268" s="211"/>
      <c r="O268" s="211"/>
      <c r="P268" s="212">
        <f t="shared" si="1586"/>
        <v>0</v>
      </c>
      <c r="Q268" s="211"/>
      <c r="R268" s="211"/>
      <c r="S268" s="212">
        <f t="shared" si="1588"/>
        <v>0</v>
      </c>
      <c r="T268" s="211"/>
      <c r="U268" s="211"/>
      <c r="V268" s="212">
        <f t="shared" si="1590"/>
        <v>0</v>
      </c>
      <c r="W268" s="211"/>
      <c r="X268" s="211"/>
      <c r="Y268" s="212">
        <f t="shared" si="1592"/>
        <v>0</v>
      </c>
      <c r="Z268" s="211"/>
      <c r="AA268" s="211"/>
      <c r="AB268" s="212">
        <f t="shared" si="1594"/>
        <v>0</v>
      </c>
      <c r="AC268" s="211"/>
      <c r="AD268" s="211"/>
      <c r="AE268" s="212">
        <f t="shared" si="1596"/>
        <v>0</v>
      </c>
      <c r="AF268" s="211"/>
      <c r="AG268" s="211"/>
      <c r="AH268" s="212">
        <f t="shared" si="1598"/>
        <v>0</v>
      </c>
      <c r="AI268" s="211"/>
      <c r="AJ268" s="211"/>
      <c r="AK268" s="212">
        <f t="shared" si="1600"/>
        <v>0</v>
      </c>
      <c r="AL268" s="211"/>
      <c r="AM268" s="211"/>
      <c r="AN268" s="212">
        <f t="shared" si="1602"/>
        <v>0</v>
      </c>
      <c r="AO268" s="211"/>
      <c r="AP268" s="211"/>
      <c r="AQ268" s="212">
        <f t="shared" si="1604"/>
        <v>0</v>
      </c>
      <c r="AR268" s="359"/>
    </row>
    <row r="269" spans="1:44" ht="29.1" customHeight="1">
      <c r="A269" s="356"/>
      <c r="B269" s="357"/>
      <c r="C269" s="358"/>
      <c r="D269" s="222" t="s">
        <v>43</v>
      </c>
      <c r="E269" s="211">
        <f t="shared" si="1320"/>
        <v>1703.2239999999999</v>
      </c>
      <c r="F269" s="211">
        <f t="shared" si="1321"/>
        <v>0</v>
      </c>
      <c r="G269" s="212">
        <f t="shared" si="1322"/>
        <v>0</v>
      </c>
      <c r="H269" s="211"/>
      <c r="I269" s="211"/>
      <c r="J269" s="212">
        <f t="shared" si="1605"/>
        <v>0</v>
      </c>
      <c r="K269" s="211"/>
      <c r="L269" s="211"/>
      <c r="M269" s="212">
        <f t="shared" si="1584"/>
        <v>0</v>
      </c>
      <c r="N269" s="211"/>
      <c r="O269" s="211"/>
      <c r="P269" s="212">
        <f t="shared" si="1586"/>
        <v>0</v>
      </c>
      <c r="Q269" s="211"/>
      <c r="R269" s="211"/>
      <c r="S269" s="212">
        <f t="shared" si="1588"/>
        <v>0</v>
      </c>
      <c r="T269" s="211"/>
      <c r="U269" s="211"/>
      <c r="V269" s="212">
        <f t="shared" si="1590"/>
        <v>0</v>
      </c>
      <c r="W269" s="211"/>
      <c r="X269" s="211"/>
      <c r="Y269" s="212">
        <f t="shared" si="1592"/>
        <v>0</v>
      </c>
      <c r="Z269" s="211"/>
      <c r="AA269" s="211"/>
      <c r="AB269" s="212">
        <f t="shared" si="1594"/>
        <v>0</v>
      </c>
      <c r="AC269" s="211"/>
      <c r="AD269" s="211"/>
      <c r="AE269" s="212">
        <f t="shared" si="1596"/>
        <v>0</v>
      </c>
      <c r="AF269" s="211">
        <v>1703.2239999999999</v>
      </c>
      <c r="AG269" s="211"/>
      <c r="AH269" s="212">
        <f t="shared" si="1598"/>
        <v>0</v>
      </c>
      <c r="AI269" s="211"/>
      <c r="AJ269" s="211"/>
      <c r="AK269" s="212">
        <f t="shared" si="1600"/>
        <v>0</v>
      </c>
      <c r="AL269" s="211"/>
      <c r="AM269" s="211"/>
      <c r="AN269" s="212">
        <f t="shared" si="1602"/>
        <v>0</v>
      </c>
      <c r="AO269" s="211"/>
      <c r="AP269" s="211"/>
      <c r="AQ269" s="212">
        <f t="shared" si="1604"/>
        <v>0</v>
      </c>
      <c r="AR269" s="359"/>
    </row>
    <row r="270" spans="1:44" ht="47.25" customHeight="1">
      <c r="A270" s="356"/>
      <c r="B270" s="357"/>
      <c r="C270" s="358"/>
      <c r="D270" s="221" t="s">
        <v>263</v>
      </c>
      <c r="E270" s="211">
        <f t="shared" si="1320"/>
        <v>0</v>
      </c>
      <c r="F270" s="211">
        <f t="shared" si="1321"/>
        <v>0</v>
      </c>
      <c r="G270" s="212">
        <f t="shared" si="1322"/>
        <v>0</v>
      </c>
      <c r="H270" s="211"/>
      <c r="I270" s="211"/>
      <c r="J270" s="212">
        <f t="shared" si="1605"/>
        <v>0</v>
      </c>
      <c r="K270" s="211"/>
      <c r="L270" s="211"/>
      <c r="M270" s="212">
        <f t="shared" si="1584"/>
        <v>0</v>
      </c>
      <c r="N270" s="211"/>
      <c r="O270" s="211"/>
      <c r="P270" s="212">
        <f t="shared" si="1586"/>
        <v>0</v>
      </c>
      <c r="Q270" s="211"/>
      <c r="R270" s="211"/>
      <c r="S270" s="212">
        <f t="shared" si="1588"/>
        <v>0</v>
      </c>
      <c r="T270" s="211"/>
      <c r="U270" s="211"/>
      <c r="V270" s="212">
        <f t="shared" si="1590"/>
        <v>0</v>
      </c>
      <c r="W270" s="211"/>
      <c r="X270" s="211"/>
      <c r="Y270" s="212">
        <f t="shared" si="1592"/>
        <v>0</v>
      </c>
      <c r="Z270" s="211"/>
      <c r="AA270" s="211"/>
      <c r="AB270" s="212">
        <f t="shared" si="1594"/>
        <v>0</v>
      </c>
      <c r="AC270" s="211"/>
      <c r="AD270" s="211"/>
      <c r="AE270" s="212">
        <f t="shared" si="1596"/>
        <v>0</v>
      </c>
      <c r="AF270" s="211"/>
      <c r="AG270" s="211"/>
      <c r="AH270" s="212">
        <f t="shared" si="1598"/>
        <v>0</v>
      </c>
      <c r="AI270" s="211"/>
      <c r="AJ270" s="211"/>
      <c r="AK270" s="212">
        <f t="shared" si="1600"/>
        <v>0</v>
      </c>
      <c r="AL270" s="211"/>
      <c r="AM270" s="211"/>
      <c r="AN270" s="212">
        <f t="shared" si="1602"/>
        <v>0</v>
      </c>
      <c r="AO270" s="211"/>
      <c r="AP270" s="211"/>
      <c r="AQ270" s="212">
        <f t="shared" si="1604"/>
        <v>0</v>
      </c>
      <c r="AR270" s="359"/>
    </row>
    <row r="271" spans="1:44" ht="29.1" customHeight="1">
      <c r="A271" s="360" t="s">
        <v>320</v>
      </c>
      <c r="B271" s="361"/>
      <c r="C271" s="362"/>
      <c r="D271" s="188" t="s">
        <v>41</v>
      </c>
      <c r="E271" s="209">
        <f t="shared" si="1320"/>
        <v>48245.390659999997</v>
      </c>
      <c r="F271" s="209">
        <f t="shared" si="1321"/>
        <v>60</v>
      </c>
      <c r="G271" s="210">
        <f t="shared" si="1322"/>
        <v>0.12436421216451191</v>
      </c>
      <c r="H271" s="210">
        <f>SUM(H272:H275)</f>
        <v>0</v>
      </c>
      <c r="I271" s="210">
        <f>SUM(I272:I275)</f>
        <v>0</v>
      </c>
      <c r="J271" s="210">
        <f t="shared" si="1323"/>
        <v>0</v>
      </c>
      <c r="K271" s="210">
        <f t="shared" ref="K271:L271" si="1606">SUM(K272:K275)</f>
        <v>0</v>
      </c>
      <c r="L271" s="210">
        <f t="shared" si="1606"/>
        <v>0</v>
      </c>
      <c r="M271" s="210">
        <f t="shared" si="1584"/>
        <v>0</v>
      </c>
      <c r="N271" s="210">
        <f t="shared" ref="N271:O271" si="1607">SUM(N272:N275)</f>
        <v>60</v>
      </c>
      <c r="O271" s="210">
        <f t="shared" si="1607"/>
        <v>60</v>
      </c>
      <c r="P271" s="210">
        <f t="shared" si="1586"/>
        <v>100</v>
      </c>
      <c r="Q271" s="210">
        <f t="shared" ref="Q271:R271" si="1608">SUM(Q272:Q275)</f>
        <v>0</v>
      </c>
      <c r="R271" s="210">
        <f t="shared" si="1608"/>
        <v>0</v>
      </c>
      <c r="S271" s="210">
        <f t="shared" si="1588"/>
        <v>0</v>
      </c>
      <c r="T271" s="210">
        <f t="shared" ref="T271:U271" si="1609">SUM(T272:T275)</f>
        <v>6265.3242700000001</v>
      </c>
      <c r="U271" s="210">
        <f t="shared" si="1609"/>
        <v>0</v>
      </c>
      <c r="V271" s="210">
        <f t="shared" si="1590"/>
        <v>0</v>
      </c>
      <c r="W271" s="210">
        <f t="shared" ref="W271:X271" si="1610">SUM(W272:W275)</f>
        <v>540</v>
      </c>
      <c r="X271" s="210">
        <f t="shared" si="1610"/>
        <v>0</v>
      </c>
      <c r="Y271" s="210">
        <f t="shared" si="1592"/>
        <v>0</v>
      </c>
      <c r="Z271" s="210">
        <f t="shared" ref="Z271:AA271" si="1611">SUM(Z272:Z275)</f>
        <v>1040.08</v>
      </c>
      <c r="AA271" s="210">
        <f t="shared" si="1611"/>
        <v>0</v>
      </c>
      <c r="AB271" s="210">
        <f t="shared" si="1594"/>
        <v>0</v>
      </c>
      <c r="AC271" s="210">
        <f t="shared" ref="AC271:AD271" si="1612">SUM(AC272:AC275)</f>
        <v>255.46700000000001</v>
      </c>
      <c r="AD271" s="210">
        <f t="shared" si="1612"/>
        <v>0</v>
      </c>
      <c r="AE271" s="210">
        <f t="shared" si="1596"/>
        <v>0</v>
      </c>
      <c r="AF271" s="210">
        <f t="shared" ref="AF271:AG271" si="1613">SUM(AF272:AF275)</f>
        <v>1703.2239999999999</v>
      </c>
      <c r="AG271" s="210">
        <f t="shared" si="1613"/>
        <v>0</v>
      </c>
      <c r="AH271" s="210">
        <f t="shared" si="1598"/>
        <v>0</v>
      </c>
      <c r="AI271" s="210">
        <f t="shared" ref="AI271:AJ271" si="1614">SUM(AI272:AI275)</f>
        <v>4347.1099999999997</v>
      </c>
      <c r="AJ271" s="210">
        <f t="shared" si="1614"/>
        <v>0</v>
      </c>
      <c r="AK271" s="210">
        <f t="shared" si="1600"/>
        <v>0</v>
      </c>
      <c r="AL271" s="210">
        <f t="shared" ref="AL271:AM271" si="1615">SUM(AL272:AL275)</f>
        <v>0</v>
      </c>
      <c r="AM271" s="210">
        <f t="shared" si="1615"/>
        <v>0</v>
      </c>
      <c r="AN271" s="210">
        <f t="shared" si="1602"/>
        <v>0</v>
      </c>
      <c r="AO271" s="210">
        <f t="shared" ref="AO271:AP271" si="1616">SUM(AO272:AO275)</f>
        <v>34034.185389999999</v>
      </c>
      <c r="AP271" s="210">
        <f t="shared" si="1616"/>
        <v>0</v>
      </c>
      <c r="AQ271" s="210">
        <f t="shared" si="1604"/>
        <v>0</v>
      </c>
      <c r="AR271" s="359"/>
    </row>
    <row r="272" spans="1:44" ht="33.75" customHeight="1">
      <c r="A272" s="363"/>
      <c r="B272" s="364"/>
      <c r="C272" s="365"/>
      <c r="D272" s="199" t="s">
        <v>37</v>
      </c>
      <c r="E272" s="211">
        <f t="shared" si="1320"/>
        <v>0</v>
      </c>
      <c r="F272" s="211">
        <f t="shared" si="1321"/>
        <v>0</v>
      </c>
      <c r="G272" s="212">
        <f t="shared" si="1322"/>
        <v>0</v>
      </c>
      <c r="H272" s="211">
        <f t="shared" ref="H272:I275" si="1617">H217+H227</f>
        <v>0</v>
      </c>
      <c r="I272" s="211">
        <f t="shared" si="1617"/>
        <v>0</v>
      </c>
      <c r="J272" s="212">
        <f t="shared" si="1323"/>
        <v>0</v>
      </c>
      <c r="K272" s="211">
        <f t="shared" ref="K272:L272" si="1618">K217+K227</f>
        <v>0</v>
      </c>
      <c r="L272" s="211">
        <f t="shared" si="1618"/>
        <v>0</v>
      </c>
      <c r="M272" s="212">
        <f t="shared" si="1584"/>
        <v>0</v>
      </c>
      <c r="N272" s="211">
        <f t="shared" ref="N272:O272" si="1619">N217+N227</f>
        <v>0</v>
      </c>
      <c r="O272" s="211">
        <f t="shared" si="1619"/>
        <v>0</v>
      </c>
      <c r="P272" s="212">
        <f t="shared" si="1586"/>
        <v>0</v>
      </c>
      <c r="Q272" s="211">
        <f t="shared" ref="Q272:R272" si="1620">Q217+Q227</f>
        <v>0</v>
      </c>
      <c r="R272" s="211">
        <f t="shared" si="1620"/>
        <v>0</v>
      </c>
      <c r="S272" s="212">
        <f t="shared" si="1588"/>
        <v>0</v>
      </c>
      <c r="T272" s="211">
        <f t="shared" ref="T272:U272" si="1621">T217+T227</f>
        <v>0</v>
      </c>
      <c r="U272" s="211">
        <f t="shared" si="1621"/>
        <v>0</v>
      </c>
      <c r="V272" s="212">
        <f t="shared" si="1590"/>
        <v>0</v>
      </c>
      <c r="W272" s="211">
        <f t="shared" ref="W272:X272" si="1622">W217+W227</f>
        <v>0</v>
      </c>
      <c r="X272" s="211">
        <f t="shared" si="1622"/>
        <v>0</v>
      </c>
      <c r="Y272" s="212">
        <f t="shared" si="1592"/>
        <v>0</v>
      </c>
      <c r="Z272" s="211">
        <f t="shared" ref="Z272:AA272" si="1623">Z217+Z227</f>
        <v>0</v>
      </c>
      <c r="AA272" s="211">
        <f t="shared" si="1623"/>
        <v>0</v>
      </c>
      <c r="AB272" s="212">
        <f t="shared" si="1594"/>
        <v>0</v>
      </c>
      <c r="AC272" s="211">
        <f t="shared" ref="AC272:AD272" si="1624">AC217+AC227</f>
        <v>0</v>
      </c>
      <c r="AD272" s="211">
        <f t="shared" si="1624"/>
        <v>0</v>
      </c>
      <c r="AE272" s="212">
        <f t="shared" si="1596"/>
        <v>0</v>
      </c>
      <c r="AF272" s="211">
        <f t="shared" ref="AF272:AG272" si="1625">AF217+AF227</f>
        <v>0</v>
      </c>
      <c r="AG272" s="211">
        <f t="shared" si="1625"/>
        <v>0</v>
      </c>
      <c r="AH272" s="212">
        <f t="shared" si="1598"/>
        <v>0</v>
      </c>
      <c r="AI272" s="211">
        <f t="shared" ref="AI272:AJ272" si="1626">AI217+AI227</f>
        <v>0</v>
      </c>
      <c r="AJ272" s="211">
        <f t="shared" si="1626"/>
        <v>0</v>
      </c>
      <c r="AK272" s="212">
        <f t="shared" si="1600"/>
        <v>0</v>
      </c>
      <c r="AL272" s="211">
        <f t="shared" ref="AL272:AM272" si="1627">AL217+AL227</f>
        <v>0</v>
      </c>
      <c r="AM272" s="211">
        <f t="shared" si="1627"/>
        <v>0</v>
      </c>
      <c r="AN272" s="212">
        <f t="shared" si="1602"/>
        <v>0</v>
      </c>
      <c r="AO272" s="211">
        <f t="shared" ref="AO272:AP272" si="1628">AO217+AO227</f>
        <v>0</v>
      </c>
      <c r="AP272" s="211">
        <f t="shared" si="1628"/>
        <v>0</v>
      </c>
      <c r="AQ272" s="212">
        <f t="shared" si="1604"/>
        <v>0</v>
      </c>
      <c r="AR272" s="359"/>
    </row>
    <row r="273" spans="1:44" ht="36" customHeight="1">
      <c r="A273" s="363"/>
      <c r="B273" s="364"/>
      <c r="C273" s="365"/>
      <c r="D273" s="199" t="s">
        <v>2</v>
      </c>
      <c r="E273" s="211">
        <f t="shared" si="1320"/>
        <v>0</v>
      </c>
      <c r="F273" s="211">
        <f t="shared" si="1321"/>
        <v>0</v>
      </c>
      <c r="G273" s="212">
        <f t="shared" si="1322"/>
        <v>0</v>
      </c>
      <c r="H273" s="211">
        <f t="shared" si="1617"/>
        <v>0</v>
      </c>
      <c r="I273" s="211">
        <f t="shared" si="1617"/>
        <v>0</v>
      </c>
      <c r="J273" s="212">
        <f t="shared" si="1323"/>
        <v>0</v>
      </c>
      <c r="K273" s="211">
        <f t="shared" ref="K273:L273" si="1629">K218+K228</f>
        <v>0</v>
      </c>
      <c r="L273" s="211">
        <f t="shared" si="1629"/>
        <v>0</v>
      </c>
      <c r="M273" s="212">
        <f t="shared" si="1584"/>
        <v>0</v>
      </c>
      <c r="N273" s="211">
        <f t="shared" ref="N273:O273" si="1630">N218+N228</f>
        <v>0</v>
      </c>
      <c r="O273" s="211">
        <f t="shared" si="1630"/>
        <v>0</v>
      </c>
      <c r="P273" s="212">
        <f t="shared" si="1586"/>
        <v>0</v>
      </c>
      <c r="Q273" s="211">
        <f t="shared" ref="Q273:R273" si="1631">Q218+Q228</f>
        <v>0</v>
      </c>
      <c r="R273" s="211">
        <f t="shared" si="1631"/>
        <v>0</v>
      </c>
      <c r="S273" s="212">
        <f t="shared" si="1588"/>
        <v>0</v>
      </c>
      <c r="T273" s="211">
        <f t="shared" ref="T273:U273" si="1632">T218+T228</f>
        <v>0</v>
      </c>
      <c r="U273" s="211">
        <f t="shared" si="1632"/>
        <v>0</v>
      </c>
      <c r="V273" s="212">
        <f t="shared" si="1590"/>
        <v>0</v>
      </c>
      <c r="W273" s="211">
        <f t="shared" ref="W273:X273" si="1633">W218+W228</f>
        <v>0</v>
      </c>
      <c r="X273" s="211">
        <f t="shared" si="1633"/>
        <v>0</v>
      </c>
      <c r="Y273" s="212">
        <f t="shared" si="1592"/>
        <v>0</v>
      </c>
      <c r="Z273" s="211">
        <f t="shared" ref="Z273:AA273" si="1634">Z218+Z228</f>
        <v>0</v>
      </c>
      <c r="AA273" s="211">
        <f t="shared" si="1634"/>
        <v>0</v>
      </c>
      <c r="AB273" s="212">
        <f t="shared" si="1594"/>
        <v>0</v>
      </c>
      <c r="AC273" s="211">
        <f t="shared" ref="AC273:AD273" si="1635">AC218+AC228</f>
        <v>0</v>
      </c>
      <c r="AD273" s="211">
        <f t="shared" si="1635"/>
        <v>0</v>
      </c>
      <c r="AE273" s="212">
        <f t="shared" si="1596"/>
        <v>0</v>
      </c>
      <c r="AF273" s="211">
        <f t="shared" ref="AF273:AG273" si="1636">AF218+AF228</f>
        <v>0</v>
      </c>
      <c r="AG273" s="211">
        <f t="shared" si="1636"/>
        <v>0</v>
      </c>
      <c r="AH273" s="212">
        <f t="shared" si="1598"/>
        <v>0</v>
      </c>
      <c r="AI273" s="211">
        <f t="shared" ref="AI273:AJ273" si="1637">AI218+AI228</f>
        <v>0</v>
      </c>
      <c r="AJ273" s="211">
        <f t="shared" si="1637"/>
        <v>0</v>
      </c>
      <c r="AK273" s="212">
        <f t="shared" si="1600"/>
        <v>0</v>
      </c>
      <c r="AL273" s="211">
        <f t="shared" ref="AL273:AM273" si="1638">AL218+AL228</f>
        <v>0</v>
      </c>
      <c r="AM273" s="211">
        <f t="shared" si="1638"/>
        <v>0</v>
      </c>
      <c r="AN273" s="212">
        <f t="shared" si="1602"/>
        <v>0</v>
      </c>
      <c r="AO273" s="211">
        <f t="shared" ref="AO273:AP273" si="1639">AO218+AO228</f>
        <v>0</v>
      </c>
      <c r="AP273" s="211">
        <f t="shared" si="1639"/>
        <v>0</v>
      </c>
      <c r="AQ273" s="212">
        <f t="shared" si="1604"/>
        <v>0</v>
      </c>
      <c r="AR273" s="359"/>
    </row>
    <row r="274" spans="1:44" ht="29.1" customHeight="1">
      <c r="A274" s="363"/>
      <c r="B274" s="364"/>
      <c r="C274" s="365"/>
      <c r="D274" s="223" t="s">
        <v>43</v>
      </c>
      <c r="E274" s="211">
        <f t="shared" si="1320"/>
        <v>48245.390659999997</v>
      </c>
      <c r="F274" s="211">
        <f t="shared" si="1321"/>
        <v>60</v>
      </c>
      <c r="G274" s="212">
        <f t="shared" si="1322"/>
        <v>0.12436421216451191</v>
      </c>
      <c r="H274" s="211">
        <f t="shared" si="1617"/>
        <v>0</v>
      </c>
      <c r="I274" s="211">
        <f t="shared" si="1617"/>
        <v>0</v>
      </c>
      <c r="J274" s="212">
        <f t="shared" si="1323"/>
        <v>0</v>
      </c>
      <c r="K274" s="211">
        <f t="shared" ref="K274:L274" si="1640">K219+K229</f>
        <v>0</v>
      </c>
      <c r="L274" s="211">
        <f t="shared" si="1640"/>
        <v>0</v>
      </c>
      <c r="M274" s="212">
        <f t="shared" si="1584"/>
        <v>0</v>
      </c>
      <c r="N274" s="211">
        <f t="shared" ref="N274:O274" si="1641">N219+N229</f>
        <v>60</v>
      </c>
      <c r="O274" s="211">
        <f t="shared" si="1641"/>
        <v>60</v>
      </c>
      <c r="P274" s="212">
        <f t="shared" si="1586"/>
        <v>100</v>
      </c>
      <c r="Q274" s="211">
        <f t="shared" ref="Q274:R274" si="1642">Q219+Q229</f>
        <v>0</v>
      </c>
      <c r="R274" s="211">
        <f t="shared" si="1642"/>
        <v>0</v>
      </c>
      <c r="S274" s="212">
        <f t="shared" si="1588"/>
        <v>0</v>
      </c>
      <c r="T274" s="211">
        <f t="shared" ref="T274:U274" si="1643">T219+T229</f>
        <v>6265.3242700000001</v>
      </c>
      <c r="U274" s="211">
        <f t="shared" si="1643"/>
        <v>0</v>
      </c>
      <c r="V274" s="212">
        <f t="shared" si="1590"/>
        <v>0</v>
      </c>
      <c r="W274" s="211">
        <f t="shared" ref="W274:X274" si="1644">W219+W229</f>
        <v>540</v>
      </c>
      <c r="X274" s="211">
        <f t="shared" si="1644"/>
        <v>0</v>
      </c>
      <c r="Y274" s="212">
        <f t="shared" si="1592"/>
        <v>0</v>
      </c>
      <c r="Z274" s="211">
        <f t="shared" ref="Z274:AA274" si="1645">Z219+Z229</f>
        <v>1040.08</v>
      </c>
      <c r="AA274" s="211">
        <f t="shared" si="1645"/>
        <v>0</v>
      </c>
      <c r="AB274" s="212">
        <f t="shared" si="1594"/>
        <v>0</v>
      </c>
      <c r="AC274" s="211">
        <f t="shared" ref="AC274:AD274" si="1646">AC219+AC229</f>
        <v>255.46700000000001</v>
      </c>
      <c r="AD274" s="211">
        <f t="shared" si="1646"/>
        <v>0</v>
      </c>
      <c r="AE274" s="212">
        <f t="shared" si="1596"/>
        <v>0</v>
      </c>
      <c r="AF274" s="211">
        <f t="shared" ref="AF274:AG274" si="1647">AF219+AF229</f>
        <v>1703.2239999999999</v>
      </c>
      <c r="AG274" s="211">
        <f t="shared" si="1647"/>
        <v>0</v>
      </c>
      <c r="AH274" s="212">
        <f t="shared" si="1598"/>
        <v>0</v>
      </c>
      <c r="AI274" s="211">
        <f t="shared" ref="AI274:AJ274" si="1648">AI219+AI229</f>
        <v>4347.1099999999997</v>
      </c>
      <c r="AJ274" s="211">
        <f t="shared" si="1648"/>
        <v>0</v>
      </c>
      <c r="AK274" s="212">
        <f t="shared" si="1600"/>
        <v>0</v>
      </c>
      <c r="AL274" s="211">
        <f t="shared" ref="AL274:AM274" si="1649">AL219+AL229</f>
        <v>0</v>
      </c>
      <c r="AM274" s="211">
        <f t="shared" si="1649"/>
        <v>0</v>
      </c>
      <c r="AN274" s="212">
        <f t="shared" si="1602"/>
        <v>0</v>
      </c>
      <c r="AO274" s="211">
        <f t="shared" ref="AO274:AP274" si="1650">AO219+AO229</f>
        <v>34034.185389999999</v>
      </c>
      <c r="AP274" s="211">
        <f t="shared" si="1650"/>
        <v>0</v>
      </c>
      <c r="AQ274" s="212">
        <f t="shared" si="1604"/>
        <v>0</v>
      </c>
      <c r="AR274" s="359"/>
    </row>
    <row r="275" spans="1:44" ht="29.1" customHeight="1">
      <c r="A275" s="366"/>
      <c r="B275" s="367"/>
      <c r="C275" s="368"/>
      <c r="D275" s="224" t="s">
        <v>263</v>
      </c>
      <c r="E275" s="211">
        <f t="shared" si="1320"/>
        <v>0</v>
      </c>
      <c r="F275" s="211">
        <f t="shared" si="1321"/>
        <v>0</v>
      </c>
      <c r="G275" s="212">
        <f t="shared" si="1322"/>
        <v>0</v>
      </c>
      <c r="H275" s="211">
        <f t="shared" si="1617"/>
        <v>0</v>
      </c>
      <c r="I275" s="211">
        <f t="shared" si="1617"/>
        <v>0</v>
      </c>
      <c r="J275" s="212">
        <f t="shared" si="1323"/>
        <v>0</v>
      </c>
      <c r="K275" s="211">
        <f t="shared" ref="K275:L275" si="1651">K220+K230</f>
        <v>0</v>
      </c>
      <c r="L275" s="211">
        <f t="shared" si="1651"/>
        <v>0</v>
      </c>
      <c r="M275" s="212">
        <f t="shared" si="1584"/>
        <v>0</v>
      </c>
      <c r="N275" s="211">
        <f t="shared" ref="N275:O275" si="1652">N220+N230</f>
        <v>0</v>
      </c>
      <c r="O275" s="211">
        <f t="shared" si="1652"/>
        <v>0</v>
      </c>
      <c r="P275" s="212">
        <f t="shared" si="1586"/>
        <v>0</v>
      </c>
      <c r="Q275" s="211">
        <f t="shared" ref="Q275:R275" si="1653">Q220+Q230</f>
        <v>0</v>
      </c>
      <c r="R275" s="211">
        <f t="shared" si="1653"/>
        <v>0</v>
      </c>
      <c r="S275" s="212">
        <f t="shared" si="1588"/>
        <v>0</v>
      </c>
      <c r="T275" s="211">
        <f t="shared" ref="T275:U275" si="1654">T220+T230</f>
        <v>0</v>
      </c>
      <c r="U275" s="211">
        <f t="shared" si="1654"/>
        <v>0</v>
      </c>
      <c r="V275" s="212">
        <f t="shared" si="1590"/>
        <v>0</v>
      </c>
      <c r="W275" s="211">
        <f t="shared" ref="W275:X275" si="1655">W220+W230</f>
        <v>0</v>
      </c>
      <c r="X275" s="211">
        <f t="shared" si="1655"/>
        <v>0</v>
      </c>
      <c r="Y275" s="212">
        <f t="shared" si="1592"/>
        <v>0</v>
      </c>
      <c r="Z275" s="211">
        <f t="shared" ref="Z275:AA275" si="1656">Z220+Z230</f>
        <v>0</v>
      </c>
      <c r="AA275" s="211">
        <f t="shared" si="1656"/>
        <v>0</v>
      </c>
      <c r="AB275" s="212">
        <f t="shared" si="1594"/>
        <v>0</v>
      </c>
      <c r="AC275" s="211">
        <f t="shared" ref="AC275:AD275" si="1657">AC220+AC230</f>
        <v>0</v>
      </c>
      <c r="AD275" s="211">
        <f t="shared" si="1657"/>
        <v>0</v>
      </c>
      <c r="AE275" s="212">
        <f t="shared" si="1596"/>
        <v>0</v>
      </c>
      <c r="AF275" s="211">
        <f t="shared" ref="AF275:AG275" si="1658">AF220+AF230</f>
        <v>0</v>
      </c>
      <c r="AG275" s="211">
        <f t="shared" si="1658"/>
        <v>0</v>
      </c>
      <c r="AH275" s="212">
        <f t="shared" si="1598"/>
        <v>0</v>
      </c>
      <c r="AI275" s="211">
        <f t="shared" ref="AI275:AJ275" si="1659">AI220+AI230</f>
        <v>0</v>
      </c>
      <c r="AJ275" s="211">
        <f t="shared" si="1659"/>
        <v>0</v>
      </c>
      <c r="AK275" s="212">
        <f t="shared" si="1600"/>
        <v>0</v>
      </c>
      <c r="AL275" s="211">
        <f t="shared" ref="AL275:AM275" si="1660">AL220+AL230</f>
        <v>0</v>
      </c>
      <c r="AM275" s="211">
        <f t="shared" si="1660"/>
        <v>0</v>
      </c>
      <c r="AN275" s="212">
        <f t="shared" si="1602"/>
        <v>0</v>
      </c>
      <c r="AO275" s="211">
        <f t="shared" ref="AO275:AP275" si="1661">AO220+AO230</f>
        <v>0</v>
      </c>
      <c r="AP275" s="211">
        <f t="shared" si="1661"/>
        <v>0</v>
      </c>
      <c r="AQ275" s="212">
        <f t="shared" si="1604"/>
        <v>0</v>
      </c>
      <c r="AR275" s="396"/>
    </row>
    <row r="276" spans="1:44" ht="29.1" customHeight="1">
      <c r="A276" s="392" t="s">
        <v>329</v>
      </c>
      <c r="B276" s="392"/>
      <c r="C276" s="392"/>
      <c r="D276" s="392"/>
      <c r="E276" s="392"/>
      <c r="F276" s="392"/>
      <c r="G276" s="392"/>
      <c r="H276" s="392"/>
      <c r="I276" s="392"/>
      <c r="J276" s="392"/>
      <c r="K276" s="392"/>
      <c r="L276" s="392"/>
      <c r="M276" s="392"/>
      <c r="N276" s="392"/>
      <c r="O276" s="392"/>
      <c r="P276" s="392"/>
      <c r="Q276" s="392"/>
      <c r="R276" s="392"/>
      <c r="S276" s="392"/>
      <c r="T276" s="392"/>
      <c r="U276" s="392"/>
      <c r="V276" s="392"/>
      <c r="W276" s="392"/>
      <c r="X276" s="392"/>
      <c r="Y276" s="392"/>
      <c r="Z276" s="392"/>
      <c r="AA276" s="392"/>
      <c r="AB276" s="392"/>
      <c r="AC276" s="392"/>
      <c r="AD276" s="392"/>
      <c r="AE276" s="392"/>
      <c r="AF276" s="392"/>
      <c r="AG276" s="392"/>
      <c r="AH276" s="392"/>
      <c r="AI276" s="392"/>
      <c r="AJ276" s="392"/>
      <c r="AK276" s="392"/>
      <c r="AL276" s="392"/>
      <c r="AM276" s="392"/>
      <c r="AN276" s="392"/>
      <c r="AO276" s="392"/>
      <c r="AP276" s="392"/>
      <c r="AQ276" s="392"/>
      <c r="AR276" s="392"/>
    </row>
    <row r="277" spans="1:44" ht="29.1" customHeight="1">
      <c r="A277" s="356" t="s">
        <v>319</v>
      </c>
      <c r="B277" s="370" t="s">
        <v>357</v>
      </c>
      <c r="C277" s="358" t="s">
        <v>445</v>
      </c>
      <c r="D277" s="225" t="s">
        <v>41</v>
      </c>
      <c r="E277" s="227">
        <f>H277+K277+N277+Q277+T277+W277+Z277+AC277+AF277+AI277+AL277+AO277</f>
        <v>50065.691999999995</v>
      </c>
      <c r="F277" s="227">
        <f>I277+L277+O277+R277+U277+X277+AA277+AD277+AG277+AJ277+AM277+AP277</f>
        <v>1820.2909999999999</v>
      </c>
      <c r="G277" s="227">
        <f>IF(F277,F277/E277*100,0)</f>
        <v>3.6358051337830308</v>
      </c>
      <c r="H277" s="227">
        <f>SUM(H278:H281)</f>
        <v>0</v>
      </c>
      <c r="I277" s="227">
        <f>SUM(I278:I281)</f>
        <v>0</v>
      </c>
      <c r="J277" s="227">
        <f>IF(I277,I277/H277*100,0)</f>
        <v>0</v>
      </c>
      <c r="K277" s="227">
        <f>SUM(K278:K281)</f>
        <v>1820.2909999999999</v>
      </c>
      <c r="L277" s="227">
        <f>SUM(L278:L281)</f>
        <v>1820.2909999999999</v>
      </c>
      <c r="M277" s="227">
        <f t="shared" ref="M277:M281" si="1662">IF(L277,L277/K277*100,0)</f>
        <v>100</v>
      </c>
      <c r="N277" s="227">
        <f>SUM(N278:N281)</f>
        <v>0</v>
      </c>
      <c r="O277" s="227">
        <f>SUM(O278:O281)</f>
        <v>0</v>
      </c>
      <c r="P277" s="227">
        <f t="shared" ref="P277:P281" si="1663">IF(O277,O277/N277*100,0)</f>
        <v>0</v>
      </c>
      <c r="Q277" s="227">
        <f>SUM(Q278:Q281)</f>
        <v>0</v>
      </c>
      <c r="R277" s="227">
        <f>SUM(R278:R281)</f>
        <v>0</v>
      </c>
      <c r="S277" s="227">
        <f t="shared" ref="S277:S281" si="1664">IF(R277,R277/Q277*100,0)</f>
        <v>0</v>
      </c>
      <c r="T277" s="227">
        <f>SUM(T278:T281)</f>
        <v>0</v>
      </c>
      <c r="U277" s="227">
        <f>SUM(U278:U281)</f>
        <v>0</v>
      </c>
      <c r="V277" s="227">
        <f t="shared" ref="V277:V281" si="1665">IF(U277,U277/T277*100,0)</f>
        <v>0</v>
      </c>
      <c r="W277" s="227">
        <f>SUM(W278:W281)</f>
        <v>0</v>
      </c>
      <c r="X277" s="227">
        <f>SUM(X278:X281)</f>
        <v>0</v>
      </c>
      <c r="Y277" s="227">
        <f t="shared" ref="Y277:Y281" si="1666">IF(X277,X277/W277*100,0)</f>
        <v>0</v>
      </c>
      <c r="Z277" s="227">
        <f>SUM(Z278:Z281)</f>
        <v>0</v>
      </c>
      <c r="AA277" s="227">
        <f>SUM(AA278:AA281)</f>
        <v>0</v>
      </c>
      <c r="AB277" s="227">
        <f t="shared" ref="AB277:AB281" si="1667">IF(AA277,AA277/Z277*100,0)</f>
        <v>0</v>
      </c>
      <c r="AC277" s="227">
        <f>SUM(AC278:AC281)</f>
        <v>0</v>
      </c>
      <c r="AD277" s="227">
        <f>SUM(AD278:AD281)</f>
        <v>0</v>
      </c>
      <c r="AE277" s="227">
        <f t="shared" ref="AE277:AE281" si="1668">IF(AD277,AD277/AC277*100,0)</f>
        <v>0</v>
      </c>
      <c r="AF277" s="227">
        <f>SUM(AF278:AF281)</f>
        <v>0</v>
      </c>
      <c r="AG277" s="227">
        <f>SUM(AG278:AG281)</f>
        <v>0</v>
      </c>
      <c r="AH277" s="227">
        <f t="shared" ref="AH277:AH281" si="1669">IF(AG277,AG277/AF277*100,0)</f>
        <v>0</v>
      </c>
      <c r="AI277" s="227">
        <f>SUM(AI278:AI281)</f>
        <v>0</v>
      </c>
      <c r="AJ277" s="227">
        <f>SUM(AJ278:AJ281)</f>
        <v>0</v>
      </c>
      <c r="AK277" s="227">
        <f t="shared" ref="AK277:AK281" si="1670">IF(AJ277,AJ277/AI277*100,0)</f>
        <v>0</v>
      </c>
      <c r="AL277" s="227">
        <f>SUM(AL278:AL281)</f>
        <v>1893.4949999999999</v>
      </c>
      <c r="AM277" s="227">
        <f>SUM(AM278:AM281)</f>
        <v>0</v>
      </c>
      <c r="AN277" s="227">
        <f t="shared" ref="AN277:AN281" si="1671">IF(AM277,AM277/AL277*100,0)</f>
        <v>0</v>
      </c>
      <c r="AO277" s="227">
        <f>SUM(AO278:AO281)</f>
        <v>46351.905999999995</v>
      </c>
      <c r="AP277" s="227">
        <f>SUM(AP278:AP281)</f>
        <v>0</v>
      </c>
      <c r="AQ277" s="227">
        <f t="shared" ref="AQ277:AQ281" si="1672">IF(AP277,AP277/AO277*100,0)</f>
        <v>0</v>
      </c>
      <c r="AR277" s="359"/>
    </row>
    <row r="278" spans="1:44" ht="33" customHeight="1">
      <c r="A278" s="356"/>
      <c r="B278" s="370"/>
      <c r="C278" s="358"/>
      <c r="D278" s="179" t="s">
        <v>37</v>
      </c>
      <c r="E278" s="306">
        <f t="shared" ref="E278:F346" si="1673">H278+K278+N278+Q278+T278+W278+Z278+AC278+AF278+AI278+AL278+AO278</f>
        <v>0</v>
      </c>
      <c r="F278" s="306">
        <f t="shared" si="1673"/>
        <v>0</v>
      </c>
      <c r="G278" s="306">
        <f t="shared" ref="G278:G346" si="1674">IF(F278,F278/E278*100,0)</f>
        <v>0</v>
      </c>
      <c r="H278" s="306">
        <f t="shared" ref="H278:I281" si="1675">H283+H288+H293+H298+H303+H308+H313+H318+H323+H328+H333+H338</f>
        <v>0</v>
      </c>
      <c r="I278" s="306">
        <f t="shared" si="1675"/>
        <v>0</v>
      </c>
      <c r="J278" s="306">
        <f t="shared" ref="J278:J346" si="1676">IF(I278,I278/H278*100,0)</f>
        <v>0</v>
      </c>
      <c r="K278" s="306">
        <f t="shared" ref="K278:L281" si="1677">K283+K288+K293+K298+K303+K308+K313+K318+K323+K328+K333+K338</f>
        <v>0</v>
      </c>
      <c r="L278" s="306">
        <f t="shared" si="1677"/>
        <v>0</v>
      </c>
      <c r="M278" s="306">
        <f t="shared" si="1662"/>
        <v>0</v>
      </c>
      <c r="N278" s="306">
        <f t="shared" ref="N278:O281" si="1678">N283+N288+N293+N298+N303+N308+N313+N318+N323+N328+N333+N338</f>
        <v>0</v>
      </c>
      <c r="O278" s="306">
        <f t="shared" si="1678"/>
        <v>0</v>
      </c>
      <c r="P278" s="306">
        <f t="shared" si="1663"/>
        <v>0</v>
      </c>
      <c r="Q278" s="306">
        <f t="shared" ref="Q278:R281" si="1679">Q283+Q288+Q293+Q298+Q303+Q308+Q313+Q318+Q323+Q328+Q333+Q338</f>
        <v>0</v>
      </c>
      <c r="R278" s="306">
        <f t="shared" si="1679"/>
        <v>0</v>
      </c>
      <c r="S278" s="306">
        <f t="shared" si="1664"/>
        <v>0</v>
      </c>
      <c r="T278" s="306">
        <f t="shared" ref="T278:U281" si="1680">T283+T288+T293+T298+T303+T308+T313+T318+T323+T328+T333+T338</f>
        <v>0</v>
      </c>
      <c r="U278" s="306">
        <f t="shared" si="1680"/>
        <v>0</v>
      </c>
      <c r="V278" s="306">
        <f t="shared" si="1665"/>
        <v>0</v>
      </c>
      <c r="W278" s="306">
        <f t="shared" ref="W278:X281" si="1681">W283+W288+W293+W298+W303+W308+W313+W318+W323+W328+W333+W338</f>
        <v>0</v>
      </c>
      <c r="X278" s="306">
        <f t="shared" si="1681"/>
        <v>0</v>
      </c>
      <c r="Y278" s="306">
        <f t="shared" si="1666"/>
        <v>0</v>
      </c>
      <c r="Z278" s="306">
        <f t="shared" ref="Z278:AA281" si="1682">Z283+Z288+Z293+Z298+Z303+Z308+Z313+Z318+Z323+Z328+Z333+Z338</f>
        <v>0</v>
      </c>
      <c r="AA278" s="306">
        <f t="shared" si="1682"/>
        <v>0</v>
      </c>
      <c r="AB278" s="306">
        <f t="shared" si="1667"/>
        <v>0</v>
      </c>
      <c r="AC278" s="306">
        <f t="shared" ref="AC278:AD281" si="1683">AC283+AC288+AC293+AC298+AC303+AC308+AC313+AC318+AC323+AC328+AC333+AC338</f>
        <v>0</v>
      </c>
      <c r="AD278" s="306">
        <f t="shared" si="1683"/>
        <v>0</v>
      </c>
      <c r="AE278" s="306">
        <f t="shared" si="1668"/>
        <v>0</v>
      </c>
      <c r="AF278" s="306">
        <f t="shared" ref="AF278:AG281" si="1684">AF283+AF288+AF293+AF298+AF303+AF308+AF313+AF318+AF323+AF328+AF333+AF338</f>
        <v>0</v>
      </c>
      <c r="AG278" s="306">
        <f t="shared" si="1684"/>
        <v>0</v>
      </c>
      <c r="AH278" s="306">
        <f t="shared" si="1669"/>
        <v>0</v>
      </c>
      <c r="AI278" s="306">
        <f t="shared" ref="AI278:AJ281" si="1685">AI283+AI288+AI293+AI298+AI303+AI308+AI313+AI318+AI323+AI328+AI333+AI338</f>
        <v>0</v>
      </c>
      <c r="AJ278" s="306">
        <f t="shared" si="1685"/>
        <v>0</v>
      </c>
      <c r="AK278" s="306">
        <f t="shared" si="1670"/>
        <v>0</v>
      </c>
      <c r="AL278" s="306">
        <f t="shared" ref="AL278:AM281" si="1686">AL283+AL288+AL293+AL298+AL303+AL308+AL313+AL318+AL323+AL328+AL333+AL338</f>
        <v>0</v>
      </c>
      <c r="AM278" s="306">
        <f t="shared" si="1686"/>
        <v>0</v>
      </c>
      <c r="AN278" s="306">
        <f t="shared" si="1671"/>
        <v>0</v>
      </c>
      <c r="AO278" s="306">
        <f t="shared" ref="AO278:AP281" si="1687">AO283+AO288+AO293+AO298+AO303+AO308+AO313+AO318+AO323+AO328+AO333+AO338</f>
        <v>0</v>
      </c>
      <c r="AP278" s="306">
        <f t="shared" si="1687"/>
        <v>0</v>
      </c>
      <c r="AQ278" s="306">
        <f t="shared" si="1672"/>
        <v>0</v>
      </c>
      <c r="AR278" s="359"/>
    </row>
    <row r="279" spans="1:44" ht="38.25" customHeight="1">
      <c r="A279" s="356"/>
      <c r="B279" s="370"/>
      <c r="C279" s="358"/>
      <c r="D279" s="179" t="s">
        <v>2</v>
      </c>
      <c r="E279" s="306">
        <f t="shared" si="1673"/>
        <v>0</v>
      </c>
      <c r="F279" s="306">
        <f t="shared" si="1673"/>
        <v>0</v>
      </c>
      <c r="G279" s="306">
        <f t="shared" si="1674"/>
        <v>0</v>
      </c>
      <c r="H279" s="306">
        <f t="shared" si="1675"/>
        <v>0</v>
      </c>
      <c r="I279" s="306">
        <f t="shared" si="1675"/>
        <v>0</v>
      </c>
      <c r="J279" s="306">
        <f t="shared" si="1676"/>
        <v>0</v>
      </c>
      <c r="K279" s="306">
        <f t="shared" si="1677"/>
        <v>0</v>
      </c>
      <c r="L279" s="306">
        <f t="shared" si="1677"/>
        <v>0</v>
      </c>
      <c r="M279" s="306">
        <f t="shared" si="1662"/>
        <v>0</v>
      </c>
      <c r="N279" s="306">
        <f t="shared" si="1678"/>
        <v>0</v>
      </c>
      <c r="O279" s="306">
        <f t="shared" si="1678"/>
        <v>0</v>
      </c>
      <c r="P279" s="306">
        <f t="shared" si="1663"/>
        <v>0</v>
      </c>
      <c r="Q279" s="306">
        <f t="shared" si="1679"/>
        <v>0</v>
      </c>
      <c r="R279" s="306">
        <f t="shared" si="1679"/>
        <v>0</v>
      </c>
      <c r="S279" s="306">
        <f t="shared" si="1664"/>
        <v>0</v>
      </c>
      <c r="T279" s="306">
        <f t="shared" si="1680"/>
        <v>0</v>
      </c>
      <c r="U279" s="306">
        <f t="shared" si="1680"/>
        <v>0</v>
      </c>
      <c r="V279" s="306">
        <f t="shared" si="1665"/>
        <v>0</v>
      </c>
      <c r="W279" s="306">
        <f t="shared" si="1681"/>
        <v>0</v>
      </c>
      <c r="X279" s="306">
        <f t="shared" si="1681"/>
        <v>0</v>
      </c>
      <c r="Y279" s="306">
        <f t="shared" si="1666"/>
        <v>0</v>
      </c>
      <c r="Z279" s="306">
        <f t="shared" si="1682"/>
        <v>0</v>
      </c>
      <c r="AA279" s="306">
        <f t="shared" si="1682"/>
        <v>0</v>
      </c>
      <c r="AB279" s="306">
        <f t="shared" si="1667"/>
        <v>0</v>
      </c>
      <c r="AC279" s="306">
        <f t="shared" si="1683"/>
        <v>0</v>
      </c>
      <c r="AD279" s="306">
        <f t="shared" si="1683"/>
        <v>0</v>
      </c>
      <c r="AE279" s="306">
        <f t="shared" si="1668"/>
        <v>0</v>
      </c>
      <c r="AF279" s="306">
        <f t="shared" si="1684"/>
        <v>0</v>
      </c>
      <c r="AG279" s="306">
        <f t="shared" si="1684"/>
        <v>0</v>
      </c>
      <c r="AH279" s="306">
        <f t="shared" si="1669"/>
        <v>0</v>
      </c>
      <c r="AI279" s="306">
        <f t="shared" si="1685"/>
        <v>0</v>
      </c>
      <c r="AJ279" s="306">
        <f t="shared" si="1685"/>
        <v>0</v>
      </c>
      <c r="AK279" s="306">
        <f t="shared" si="1670"/>
        <v>0</v>
      </c>
      <c r="AL279" s="306">
        <f t="shared" si="1686"/>
        <v>0</v>
      </c>
      <c r="AM279" s="306">
        <f t="shared" si="1686"/>
        <v>0</v>
      </c>
      <c r="AN279" s="306">
        <f t="shared" si="1671"/>
        <v>0</v>
      </c>
      <c r="AO279" s="306">
        <f t="shared" si="1687"/>
        <v>0</v>
      </c>
      <c r="AP279" s="306">
        <f t="shared" si="1687"/>
        <v>0</v>
      </c>
      <c r="AQ279" s="306">
        <f t="shared" si="1672"/>
        <v>0</v>
      </c>
      <c r="AR279" s="359"/>
    </row>
    <row r="280" spans="1:44" ht="29.1" customHeight="1">
      <c r="A280" s="356"/>
      <c r="B280" s="370"/>
      <c r="C280" s="358"/>
      <c r="D280" s="180" t="s">
        <v>43</v>
      </c>
      <c r="E280" s="306">
        <f t="shared" si="1673"/>
        <v>50065.691999999995</v>
      </c>
      <c r="F280" s="306">
        <f t="shared" si="1673"/>
        <v>1820.2909999999999</v>
      </c>
      <c r="G280" s="306">
        <f t="shared" si="1674"/>
        <v>3.6358051337830308</v>
      </c>
      <c r="H280" s="306">
        <f t="shared" si="1675"/>
        <v>0</v>
      </c>
      <c r="I280" s="306">
        <f t="shared" si="1675"/>
        <v>0</v>
      </c>
      <c r="J280" s="306">
        <f t="shared" si="1676"/>
        <v>0</v>
      </c>
      <c r="K280" s="306">
        <f t="shared" si="1677"/>
        <v>1820.2909999999999</v>
      </c>
      <c r="L280" s="306">
        <f t="shared" si="1677"/>
        <v>1820.2909999999999</v>
      </c>
      <c r="M280" s="306">
        <f t="shared" si="1662"/>
        <v>100</v>
      </c>
      <c r="N280" s="306">
        <f t="shared" si="1678"/>
        <v>0</v>
      </c>
      <c r="O280" s="306">
        <f t="shared" si="1678"/>
        <v>0</v>
      </c>
      <c r="P280" s="306">
        <f t="shared" si="1663"/>
        <v>0</v>
      </c>
      <c r="Q280" s="306">
        <f t="shared" si="1679"/>
        <v>0</v>
      </c>
      <c r="R280" s="306">
        <f t="shared" si="1679"/>
        <v>0</v>
      </c>
      <c r="S280" s="306">
        <f t="shared" si="1664"/>
        <v>0</v>
      </c>
      <c r="T280" s="306">
        <f t="shared" si="1680"/>
        <v>0</v>
      </c>
      <c r="U280" s="306">
        <f t="shared" si="1680"/>
        <v>0</v>
      </c>
      <c r="V280" s="306">
        <f t="shared" si="1665"/>
        <v>0</v>
      </c>
      <c r="W280" s="306">
        <f t="shared" si="1681"/>
        <v>0</v>
      </c>
      <c r="X280" s="306">
        <f t="shared" si="1681"/>
        <v>0</v>
      </c>
      <c r="Y280" s="306">
        <f t="shared" si="1666"/>
        <v>0</v>
      </c>
      <c r="Z280" s="306">
        <f t="shared" si="1682"/>
        <v>0</v>
      </c>
      <c r="AA280" s="306">
        <f t="shared" si="1682"/>
        <v>0</v>
      </c>
      <c r="AB280" s="306">
        <f t="shared" si="1667"/>
        <v>0</v>
      </c>
      <c r="AC280" s="306">
        <f t="shared" si="1683"/>
        <v>0</v>
      </c>
      <c r="AD280" s="306">
        <f t="shared" si="1683"/>
        <v>0</v>
      </c>
      <c r="AE280" s="306">
        <f t="shared" si="1668"/>
        <v>0</v>
      </c>
      <c r="AF280" s="306">
        <f t="shared" si="1684"/>
        <v>0</v>
      </c>
      <c r="AG280" s="306">
        <f t="shared" si="1684"/>
        <v>0</v>
      </c>
      <c r="AH280" s="306">
        <f t="shared" si="1669"/>
        <v>0</v>
      </c>
      <c r="AI280" s="306">
        <f t="shared" si="1685"/>
        <v>0</v>
      </c>
      <c r="AJ280" s="306">
        <f t="shared" si="1685"/>
        <v>0</v>
      </c>
      <c r="AK280" s="306">
        <f t="shared" si="1670"/>
        <v>0</v>
      </c>
      <c r="AL280" s="306">
        <f t="shared" si="1686"/>
        <v>1893.4949999999999</v>
      </c>
      <c r="AM280" s="306">
        <f t="shared" si="1686"/>
        <v>0</v>
      </c>
      <c r="AN280" s="306">
        <f t="shared" si="1671"/>
        <v>0</v>
      </c>
      <c r="AO280" s="306">
        <f t="shared" si="1687"/>
        <v>46351.905999999995</v>
      </c>
      <c r="AP280" s="306">
        <f t="shared" si="1687"/>
        <v>0</v>
      </c>
      <c r="AQ280" s="306">
        <f t="shared" si="1672"/>
        <v>0</v>
      </c>
      <c r="AR280" s="359"/>
    </row>
    <row r="281" spans="1:44" ht="29.1" customHeight="1">
      <c r="A281" s="356"/>
      <c r="B281" s="370"/>
      <c r="C281" s="358"/>
      <c r="D281" s="118" t="s">
        <v>263</v>
      </c>
      <c r="E281" s="306">
        <f t="shared" si="1673"/>
        <v>0</v>
      </c>
      <c r="F281" s="306">
        <f t="shared" si="1673"/>
        <v>0</v>
      </c>
      <c r="G281" s="306">
        <f t="shared" si="1674"/>
        <v>0</v>
      </c>
      <c r="H281" s="306">
        <f t="shared" si="1675"/>
        <v>0</v>
      </c>
      <c r="I281" s="306">
        <f t="shared" si="1675"/>
        <v>0</v>
      </c>
      <c r="J281" s="306">
        <f t="shared" si="1676"/>
        <v>0</v>
      </c>
      <c r="K281" s="306">
        <f t="shared" si="1677"/>
        <v>0</v>
      </c>
      <c r="L281" s="306">
        <f t="shared" si="1677"/>
        <v>0</v>
      </c>
      <c r="M281" s="306">
        <f t="shared" si="1662"/>
        <v>0</v>
      </c>
      <c r="N281" s="306">
        <f t="shared" si="1678"/>
        <v>0</v>
      </c>
      <c r="O281" s="306">
        <f t="shared" si="1678"/>
        <v>0</v>
      </c>
      <c r="P281" s="306">
        <f t="shared" si="1663"/>
        <v>0</v>
      </c>
      <c r="Q281" s="306">
        <f t="shared" si="1679"/>
        <v>0</v>
      </c>
      <c r="R281" s="306">
        <f t="shared" si="1679"/>
        <v>0</v>
      </c>
      <c r="S281" s="306">
        <f t="shared" si="1664"/>
        <v>0</v>
      </c>
      <c r="T281" s="306">
        <f t="shared" si="1680"/>
        <v>0</v>
      </c>
      <c r="U281" s="306">
        <f t="shared" si="1680"/>
        <v>0</v>
      </c>
      <c r="V281" s="306">
        <f t="shared" si="1665"/>
        <v>0</v>
      </c>
      <c r="W281" s="306">
        <f t="shared" si="1681"/>
        <v>0</v>
      </c>
      <c r="X281" s="306">
        <f t="shared" si="1681"/>
        <v>0</v>
      </c>
      <c r="Y281" s="306">
        <f t="shared" si="1666"/>
        <v>0</v>
      </c>
      <c r="Z281" s="306">
        <f t="shared" si="1682"/>
        <v>0</v>
      </c>
      <c r="AA281" s="306">
        <f t="shared" si="1682"/>
        <v>0</v>
      </c>
      <c r="AB281" s="306">
        <f t="shared" si="1667"/>
        <v>0</v>
      </c>
      <c r="AC281" s="306">
        <f t="shared" si="1683"/>
        <v>0</v>
      </c>
      <c r="AD281" s="306">
        <f t="shared" si="1683"/>
        <v>0</v>
      </c>
      <c r="AE281" s="306">
        <f t="shared" si="1668"/>
        <v>0</v>
      </c>
      <c r="AF281" s="306">
        <f t="shared" si="1684"/>
        <v>0</v>
      </c>
      <c r="AG281" s="306">
        <f t="shared" si="1684"/>
        <v>0</v>
      </c>
      <c r="AH281" s="306">
        <f t="shared" si="1669"/>
        <v>0</v>
      </c>
      <c r="AI281" s="306">
        <f t="shared" si="1685"/>
        <v>0</v>
      </c>
      <c r="AJ281" s="306">
        <f t="shared" si="1685"/>
        <v>0</v>
      </c>
      <c r="AK281" s="306">
        <f t="shared" si="1670"/>
        <v>0</v>
      </c>
      <c r="AL281" s="306">
        <f t="shared" si="1686"/>
        <v>0</v>
      </c>
      <c r="AM281" s="306">
        <f t="shared" si="1686"/>
        <v>0</v>
      </c>
      <c r="AN281" s="306">
        <f t="shared" si="1671"/>
        <v>0</v>
      </c>
      <c r="AO281" s="306">
        <f t="shared" si="1687"/>
        <v>0</v>
      </c>
      <c r="AP281" s="306">
        <f t="shared" si="1687"/>
        <v>0</v>
      </c>
      <c r="AQ281" s="306">
        <f t="shared" si="1672"/>
        <v>0</v>
      </c>
      <c r="AR281" s="359"/>
    </row>
    <row r="282" spans="1:44" ht="29.1" customHeight="1">
      <c r="A282" s="356" t="s">
        <v>396</v>
      </c>
      <c r="B282" s="357" t="s">
        <v>446</v>
      </c>
      <c r="C282" s="358" t="s">
        <v>445</v>
      </c>
      <c r="D282" s="225" t="s">
        <v>41</v>
      </c>
      <c r="E282" s="227">
        <f>H282+K282+N282+Q282+T282+W282+Z282+AC282+AF282+AI282+AL282+AO282</f>
        <v>24.090910000000001</v>
      </c>
      <c r="F282" s="227">
        <f>I282+L282+O282+R282+U282+X282+AA282+AD282+AG282+AJ282+AM282+AP282</f>
        <v>0</v>
      </c>
      <c r="G282" s="210">
        <f>IF(F282,F282/E282*100,0)</f>
        <v>0</v>
      </c>
      <c r="H282" s="210">
        <f>SUM(H283:H286)</f>
        <v>0</v>
      </c>
      <c r="I282" s="210">
        <f>SUM(I283:I286)</f>
        <v>0</v>
      </c>
      <c r="J282" s="210">
        <f>IF(I282,I282/H282*100,0)</f>
        <v>0</v>
      </c>
      <c r="K282" s="210">
        <f t="shared" ref="K282:L282" si="1688">SUM(K283:K286)</f>
        <v>0</v>
      </c>
      <c r="L282" s="210">
        <f t="shared" si="1688"/>
        <v>0</v>
      </c>
      <c r="M282" s="210">
        <f t="shared" ref="M282:M286" si="1689">IF(L282,L282/K282*100,0)</f>
        <v>0</v>
      </c>
      <c r="N282" s="210">
        <f t="shared" ref="N282:O282" si="1690">SUM(N283:N286)</f>
        <v>0</v>
      </c>
      <c r="O282" s="210">
        <f t="shared" si="1690"/>
        <v>0</v>
      </c>
      <c r="P282" s="210">
        <f t="shared" ref="P282:P286" si="1691">IF(O282,O282/N282*100,0)</f>
        <v>0</v>
      </c>
      <c r="Q282" s="210">
        <f t="shared" ref="Q282:R282" si="1692">SUM(Q283:Q286)</f>
        <v>0</v>
      </c>
      <c r="R282" s="210">
        <f t="shared" si="1692"/>
        <v>0</v>
      </c>
      <c r="S282" s="210">
        <f t="shared" ref="S282:S286" si="1693">IF(R282,R282/Q282*100,0)</f>
        <v>0</v>
      </c>
      <c r="T282" s="210">
        <f t="shared" ref="T282:U282" si="1694">SUM(T283:T286)</f>
        <v>0</v>
      </c>
      <c r="U282" s="210">
        <f t="shared" si="1694"/>
        <v>0</v>
      </c>
      <c r="V282" s="210">
        <f t="shared" ref="V282:V286" si="1695">IF(U282,U282/T282*100,0)</f>
        <v>0</v>
      </c>
      <c r="W282" s="210">
        <f t="shared" ref="W282:X282" si="1696">SUM(W283:W286)</f>
        <v>0</v>
      </c>
      <c r="X282" s="210">
        <f t="shared" si="1696"/>
        <v>0</v>
      </c>
      <c r="Y282" s="210">
        <f t="shared" ref="Y282:Y286" si="1697">IF(X282,X282/W282*100,0)</f>
        <v>0</v>
      </c>
      <c r="Z282" s="210">
        <f t="shared" ref="Z282:AA282" si="1698">SUM(Z283:Z286)</f>
        <v>0</v>
      </c>
      <c r="AA282" s="210">
        <f t="shared" si="1698"/>
        <v>0</v>
      </c>
      <c r="AB282" s="210">
        <f t="shared" ref="AB282:AB286" si="1699">IF(AA282,AA282/Z282*100,0)</f>
        <v>0</v>
      </c>
      <c r="AC282" s="210">
        <f t="shared" ref="AC282:AD282" si="1700">SUM(AC283:AC286)</f>
        <v>0</v>
      </c>
      <c r="AD282" s="210">
        <f t="shared" si="1700"/>
        <v>0</v>
      </c>
      <c r="AE282" s="210">
        <f t="shared" ref="AE282:AE286" si="1701">IF(AD282,AD282/AC282*100,0)</f>
        <v>0</v>
      </c>
      <c r="AF282" s="210">
        <f t="shared" ref="AF282:AG282" si="1702">SUM(AF283:AF286)</f>
        <v>0</v>
      </c>
      <c r="AG282" s="210">
        <f t="shared" si="1702"/>
        <v>0</v>
      </c>
      <c r="AH282" s="210">
        <f t="shared" ref="AH282:AH286" si="1703">IF(AG282,AG282/AF282*100,0)</f>
        <v>0</v>
      </c>
      <c r="AI282" s="210">
        <f t="shared" ref="AI282:AJ282" si="1704">SUM(AI283:AI286)</f>
        <v>0</v>
      </c>
      <c r="AJ282" s="210">
        <f t="shared" si="1704"/>
        <v>0</v>
      </c>
      <c r="AK282" s="210">
        <f t="shared" ref="AK282:AK286" si="1705">IF(AJ282,AJ282/AI282*100,0)</f>
        <v>0</v>
      </c>
      <c r="AL282" s="210">
        <f t="shared" ref="AL282:AM282" si="1706">SUM(AL283:AL286)</f>
        <v>0</v>
      </c>
      <c r="AM282" s="210">
        <f t="shared" si="1706"/>
        <v>0</v>
      </c>
      <c r="AN282" s="210">
        <f t="shared" ref="AN282:AN286" si="1707">IF(AM282,AM282/AL282*100,0)</f>
        <v>0</v>
      </c>
      <c r="AO282" s="210">
        <f t="shared" ref="AO282:AP282" si="1708">SUM(AO283:AO286)</f>
        <v>24.090910000000001</v>
      </c>
      <c r="AP282" s="210">
        <f t="shared" si="1708"/>
        <v>0</v>
      </c>
      <c r="AQ282" s="210">
        <f t="shared" ref="AQ282:AQ286" si="1709">IF(AP282,AP282/AO282*100,0)</f>
        <v>0</v>
      </c>
      <c r="AR282" s="359"/>
    </row>
    <row r="283" spans="1:44" ht="33" customHeight="1">
      <c r="A283" s="356"/>
      <c r="B283" s="357"/>
      <c r="C283" s="358"/>
      <c r="D283" s="179" t="s">
        <v>37</v>
      </c>
      <c r="E283" s="306">
        <f t="shared" ref="E283:E286" si="1710">H283+K283+N283+Q283+T283+W283+Z283+AC283+AF283+AI283+AL283+AO283</f>
        <v>0</v>
      </c>
      <c r="F283" s="306">
        <f t="shared" ref="F283:F286" si="1711">I283+L283+O283+R283+U283+X283+AA283+AD283+AG283+AJ283+AM283+AP283</f>
        <v>0</v>
      </c>
      <c r="G283" s="212">
        <f t="shared" ref="G283:G286" si="1712">IF(F283,F283/E283*100,0)</f>
        <v>0</v>
      </c>
      <c r="H283" s="212"/>
      <c r="I283" s="212"/>
      <c r="J283" s="212">
        <f t="shared" ref="J283:J286" si="1713">IF(I283,I283/H283*100,0)</f>
        <v>0</v>
      </c>
      <c r="K283" s="212"/>
      <c r="L283" s="212"/>
      <c r="M283" s="212">
        <f t="shared" si="1689"/>
        <v>0</v>
      </c>
      <c r="N283" s="212"/>
      <c r="O283" s="212"/>
      <c r="P283" s="212">
        <f t="shared" si="1691"/>
        <v>0</v>
      </c>
      <c r="Q283" s="212"/>
      <c r="R283" s="212"/>
      <c r="S283" s="212">
        <f t="shared" si="1693"/>
        <v>0</v>
      </c>
      <c r="T283" s="212"/>
      <c r="U283" s="212"/>
      <c r="V283" s="212">
        <f t="shared" si="1695"/>
        <v>0</v>
      </c>
      <c r="W283" s="212"/>
      <c r="X283" s="212"/>
      <c r="Y283" s="212">
        <f t="shared" si="1697"/>
        <v>0</v>
      </c>
      <c r="Z283" s="212"/>
      <c r="AA283" s="212"/>
      <c r="AB283" s="212">
        <f t="shared" si="1699"/>
        <v>0</v>
      </c>
      <c r="AC283" s="212"/>
      <c r="AD283" s="212"/>
      <c r="AE283" s="212">
        <f t="shared" si="1701"/>
        <v>0</v>
      </c>
      <c r="AF283" s="212"/>
      <c r="AG283" s="212"/>
      <c r="AH283" s="212">
        <f t="shared" si="1703"/>
        <v>0</v>
      </c>
      <c r="AI283" s="212"/>
      <c r="AJ283" s="212"/>
      <c r="AK283" s="212">
        <f t="shared" si="1705"/>
        <v>0</v>
      </c>
      <c r="AL283" s="212"/>
      <c r="AM283" s="212"/>
      <c r="AN283" s="212">
        <f t="shared" si="1707"/>
        <v>0</v>
      </c>
      <c r="AO283" s="212"/>
      <c r="AP283" s="212"/>
      <c r="AQ283" s="212">
        <f t="shared" si="1709"/>
        <v>0</v>
      </c>
      <c r="AR283" s="359"/>
    </row>
    <row r="284" spans="1:44" ht="38.25" customHeight="1">
      <c r="A284" s="356"/>
      <c r="B284" s="357"/>
      <c r="C284" s="358"/>
      <c r="D284" s="179" t="s">
        <v>2</v>
      </c>
      <c r="E284" s="306">
        <f t="shared" si="1710"/>
        <v>0</v>
      </c>
      <c r="F284" s="306">
        <f t="shared" si="1711"/>
        <v>0</v>
      </c>
      <c r="G284" s="212">
        <f t="shared" si="1712"/>
        <v>0</v>
      </c>
      <c r="H284" s="212"/>
      <c r="I284" s="212"/>
      <c r="J284" s="212">
        <f t="shared" si="1713"/>
        <v>0</v>
      </c>
      <c r="K284" s="212"/>
      <c r="L284" s="212"/>
      <c r="M284" s="212">
        <f t="shared" si="1689"/>
        <v>0</v>
      </c>
      <c r="N284" s="212"/>
      <c r="O284" s="212"/>
      <c r="P284" s="212">
        <f t="shared" si="1691"/>
        <v>0</v>
      </c>
      <c r="Q284" s="212"/>
      <c r="R284" s="212"/>
      <c r="S284" s="212">
        <f t="shared" si="1693"/>
        <v>0</v>
      </c>
      <c r="T284" s="212"/>
      <c r="U284" s="212"/>
      <c r="V284" s="212">
        <f t="shared" si="1695"/>
        <v>0</v>
      </c>
      <c r="W284" s="212"/>
      <c r="X284" s="212"/>
      <c r="Y284" s="212">
        <f t="shared" si="1697"/>
        <v>0</v>
      </c>
      <c r="Z284" s="212"/>
      <c r="AA284" s="212"/>
      <c r="AB284" s="212">
        <f t="shared" si="1699"/>
        <v>0</v>
      </c>
      <c r="AC284" s="212"/>
      <c r="AD284" s="212"/>
      <c r="AE284" s="212">
        <f t="shared" si="1701"/>
        <v>0</v>
      </c>
      <c r="AF284" s="212"/>
      <c r="AG284" s="212"/>
      <c r="AH284" s="212">
        <f t="shared" si="1703"/>
        <v>0</v>
      </c>
      <c r="AI284" s="212"/>
      <c r="AJ284" s="212"/>
      <c r="AK284" s="212">
        <f t="shared" si="1705"/>
        <v>0</v>
      </c>
      <c r="AL284" s="212"/>
      <c r="AM284" s="212"/>
      <c r="AN284" s="212">
        <f t="shared" si="1707"/>
        <v>0</v>
      </c>
      <c r="AO284" s="212"/>
      <c r="AP284" s="212"/>
      <c r="AQ284" s="212">
        <f t="shared" si="1709"/>
        <v>0</v>
      </c>
      <c r="AR284" s="359"/>
    </row>
    <row r="285" spans="1:44" ht="29.1" customHeight="1">
      <c r="A285" s="356"/>
      <c r="B285" s="357"/>
      <c r="C285" s="358"/>
      <c r="D285" s="180" t="s">
        <v>43</v>
      </c>
      <c r="E285" s="306">
        <f t="shared" si="1710"/>
        <v>24.090910000000001</v>
      </c>
      <c r="F285" s="306">
        <f t="shared" si="1711"/>
        <v>0</v>
      </c>
      <c r="G285" s="212">
        <f t="shared" si="1712"/>
        <v>0</v>
      </c>
      <c r="H285" s="212"/>
      <c r="I285" s="212"/>
      <c r="J285" s="212">
        <f t="shared" si="1713"/>
        <v>0</v>
      </c>
      <c r="K285" s="212"/>
      <c r="L285" s="212"/>
      <c r="M285" s="212">
        <f t="shared" si="1689"/>
        <v>0</v>
      </c>
      <c r="N285" s="212"/>
      <c r="O285" s="212"/>
      <c r="P285" s="212">
        <f t="shared" si="1691"/>
        <v>0</v>
      </c>
      <c r="Q285" s="212"/>
      <c r="R285" s="212"/>
      <c r="S285" s="212">
        <f t="shared" si="1693"/>
        <v>0</v>
      </c>
      <c r="T285" s="212"/>
      <c r="U285" s="212"/>
      <c r="V285" s="212">
        <f t="shared" si="1695"/>
        <v>0</v>
      </c>
      <c r="W285" s="212"/>
      <c r="X285" s="212"/>
      <c r="Y285" s="212">
        <f t="shared" si="1697"/>
        <v>0</v>
      </c>
      <c r="Z285" s="212"/>
      <c r="AA285" s="212"/>
      <c r="AB285" s="212">
        <f t="shared" si="1699"/>
        <v>0</v>
      </c>
      <c r="AC285" s="212"/>
      <c r="AD285" s="212"/>
      <c r="AE285" s="212">
        <f t="shared" si="1701"/>
        <v>0</v>
      </c>
      <c r="AF285" s="212"/>
      <c r="AG285" s="212"/>
      <c r="AH285" s="212">
        <f t="shared" si="1703"/>
        <v>0</v>
      </c>
      <c r="AI285" s="212"/>
      <c r="AJ285" s="212"/>
      <c r="AK285" s="212">
        <f t="shared" si="1705"/>
        <v>0</v>
      </c>
      <c r="AL285" s="212"/>
      <c r="AM285" s="212"/>
      <c r="AN285" s="212">
        <f t="shared" si="1707"/>
        <v>0</v>
      </c>
      <c r="AO285" s="212">
        <v>24.090910000000001</v>
      </c>
      <c r="AP285" s="212"/>
      <c r="AQ285" s="212">
        <f t="shared" si="1709"/>
        <v>0</v>
      </c>
      <c r="AR285" s="359"/>
    </row>
    <row r="286" spans="1:44" ht="29.1" customHeight="1">
      <c r="A286" s="356"/>
      <c r="B286" s="357"/>
      <c r="C286" s="358"/>
      <c r="D286" s="118" t="s">
        <v>263</v>
      </c>
      <c r="E286" s="306">
        <f t="shared" si="1710"/>
        <v>0</v>
      </c>
      <c r="F286" s="306">
        <f t="shared" si="1711"/>
        <v>0</v>
      </c>
      <c r="G286" s="212">
        <f t="shared" si="1712"/>
        <v>0</v>
      </c>
      <c r="H286" s="212"/>
      <c r="I286" s="212"/>
      <c r="J286" s="212">
        <f t="shared" si="1713"/>
        <v>0</v>
      </c>
      <c r="K286" s="212"/>
      <c r="L286" s="212"/>
      <c r="M286" s="212">
        <f t="shared" si="1689"/>
        <v>0</v>
      </c>
      <c r="N286" s="212"/>
      <c r="O286" s="212"/>
      <c r="P286" s="212">
        <f t="shared" si="1691"/>
        <v>0</v>
      </c>
      <c r="Q286" s="212"/>
      <c r="R286" s="212"/>
      <c r="S286" s="212">
        <f t="shared" si="1693"/>
        <v>0</v>
      </c>
      <c r="T286" s="212"/>
      <c r="U286" s="212"/>
      <c r="V286" s="212">
        <f t="shared" si="1695"/>
        <v>0</v>
      </c>
      <c r="W286" s="212"/>
      <c r="X286" s="212"/>
      <c r="Y286" s="212">
        <f t="shared" si="1697"/>
        <v>0</v>
      </c>
      <c r="Z286" s="212"/>
      <c r="AA286" s="212"/>
      <c r="AB286" s="212">
        <f t="shared" si="1699"/>
        <v>0</v>
      </c>
      <c r="AC286" s="212"/>
      <c r="AD286" s="212"/>
      <c r="AE286" s="212">
        <f t="shared" si="1701"/>
        <v>0</v>
      </c>
      <c r="AF286" s="212"/>
      <c r="AG286" s="212"/>
      <c r="AH286" s="212">
        <f t="shared" si="1703"/>
        <v>0</v>
      </c>
      <c r="AI286" s="212"/>
      <c r="AJ286" s="212"/>
      <c r="AK286" s="212">
        <f t="shared" si="1705"/>
        <v>0</v>
      </c>
      <c r="AL286" s="212"/>
      <c r="AM286" s="212"/>
      <c r="AN286" s="212">
        <f t="shared" si="1707"/>
        <v>0</v>
      </c>
      <c r="AO286" s="212"/>
      <c r="AP286" s="212"/>
      <c r="AQ286" s="212">
        <f t="shared" si="1709"/>
        <v>0</v>
      </c>
      <c r="AR286" s="359"/>
    </row>
    <row r="287" spans="1:44" ht="29.1" customHeight="1">
      <c r="A287" s="356" t="s">
        <v>397</v>
      </c>
      <c r="B287" s="357" t="s">
        <v>456</v>
      </c>
      <c r="C287" s="358" t="s">
        <v>445</v>
      </c>
      <c r="D287" s="225" t="s">
        <v>41</v>
      </c>
      <c r="E287" s="227">
        <f>H287+K287+N287+Q287+T287+W287+Z287+AC287+AF287+AI287+AL287+AO287</f>
        <v>3034.9540000000002</v>
      </c>
      <c r="F287" s="227">
        <f>I287+L287+O287+R287+U287+X287+AA287+AD287+AG287+AJ287+AM287+AP287</f>
        <v>0</v>
      </c>
      <c r="G287" s="210">
        <f>IF(F287,F287/E287*100,0)</f>
        <v>0</v>
      </c>
      <c r="H287" s="210">
        <f>SUM(H288:H291)</f>
        <v>0</v>
      </c>
      <c r="I287" s="210">
        <f>SUM(I288:I291)</f>
        <v>0</v>
      </c>
      <c r="J287" s="210">
        <f>IF(I287,I287/H287*100,0)</f>
        <v>0</v>
      </c>
      <c r="K287" s="210">
        <f t="shared" ref="K287:L287" si="1714">SUM(K288:K291)</f>
        <v>0</v>
      </c>
      <c r="L287" s="210">
        <f t="shared" si="1714"/>
        <v>0</v>
      </c>
      <c r="M287" s="210">
        <f t="shared" ref="M287:M296" si="1715">IF(L287,L287/K287*100,0)</f>
        <v>0</v>
      </c>
      <c r="N287" s="210">
        <f t="shared" ref="N287:O287" si="1716">SUM(N288:N291)</f>
        <v>0</v>
      </c>
      <c r="O287" s="210">
        <f t="shared" si="1716"/>
        <v>0</v>
      </c>
      <c r="P287" s="210">
        <f t="shared" ref="P287:P296" si="1717">IF(O287,O287/N287*100,0)</f>
        <v>0</v>
      </c>
      <c r="Q287" s="210">
        <f t="shared" ref="Q287:R287" si="1718">SUM(Q288:Q291)</f>
        <v>0</v>
      </c>
      <c r="R287" s="210">
        <f t="shared" si="1718"/>
        <v>0</v>
      </c>
      <c r="S287" s="210">
        <f t="shared" ref="S287:S296" si="1719">IF(R287,R287/Q287*100,0)</f>
        <v>0</v>
      </c>
      <c r="T287" s="210">
        <f t="shared" ref="T287:U287" si="1720">SUM(T288:T291)</f>
        <v>0</v>
      </c>
      <c r="U287" s="210">
        <f t="shared" si="1720"/>
        <v>0</v>
      </c>
      <c r="V287" s="210">
        <f t="shared" ref="V287:V296" si="1721">IF(U287,U287/T287*100,0)</f>
        <v>0</v>
      </c>
      <c r="W287" s="210">
        <f t="shared" ref="W287:X287" si="1722">SUM(W288:W291)</f>
        <v>0</v>
      </c>
      <c r="X287" s="210">
        <f t="shared" si="1722"/>
        <v>0</v>
      </c>
      <c r="Y287" s="210">
        <f t="shared" ref="Y287:Y296" si="1723">IF(X287,X287/W287*100,0)</f>
        <v>0</v>
      </c>
      <c r="Z287" s="210">
        <f t="shared" ref="Z287:AA287" si="1724">SUM(Z288:Z291)</f>
        <v>0</v>
      </c>
      <c r="AA287" s="210">
        <f t="shared" si="1724"/>
        <v>0</v>
      </c>
      <c r="AB287" s="210">
        <f t="shared" ref="AB287:AB296" si="1725">IF(AA287,AA287/Z287*100,0)</f>
        <v>0</v>
      </c>
      <c r="AC287" s="210">
        <f t="shared" ref="AC287:AD287" si="1726">SUM(AC288:AC291)</f>
        <v>0</v>
      </c>
      <c r="AD287" s="210">
        <f t="shared" si="1726"/>
        <v>0</v>
      </c>
      <c r="AE287" s="210">
        <f t="shared" ref="AE287:AE296" si="1727">IF(AD287,AD287/AC287*100,0)</f>
        <v>0</v>
      </c>
      <c r="AF287" s="210">
        <f t="shared" ref="AF287:AG287" si="1728">SUM(AF288:AF291)</f>
        <v>0</v>
      </c>
      <c r="AG287" s="210">
        <f t="shared" si="1728"/>
        <v>0</v>
      </c>
      <c r="AH287" s="210">
        <f t="shared" ref="AH287:AH296" si="1729">IF(AG287,AG287/AF287*100,0)</f>
        <v>0</v>
      </c>
      <c r="AI287" s="210">
        <f t="shared" ref="AI287:AJ287" si="1730">SUM(AI288:AI291)</f>
        <v>0</v>
      </c>
      <c r="AJ287" s="210">
        <f t="shared" si="1730"/>
        <v>0</v>
      </c>
      <c r="AK287" s="210">
        <f t="shared" ref="AK287:AK296" si="1731">IF(AJ287,AJ287/AI287*100,0)</f>
        <v>0</v>
      </c>
      <c r="AL287" s="210">
        <f t="shared" ref="AL287:AM287" si="1732">SUM(AL288:AL291)</f>
        <v>0</v>
      </c>
      <c r="AM287" s="210">
        <f t="shared" si="1732"/>
        <v>0</v>
      </c>
      <c r="AN287" s="210">
        <f t="shared" ref="AN287:AN296" si="1733">IF(AM287,AM287/AL287*100,0)</f>
        <v>0</v>
      </c>
      <c r="AO287" s="210">
        <f t="shared" ref="AO287:AP287" si="1734">SUM(AO288:AO291)</f>
        <v>3034.9540000000002</v>
      </c>
      <c r="AP287" s="210">
        <f t="shared" si="1734"/>
        <v>0</v>
      </c>
      <c r="AQ287" s="210">
        <f t="shared" ref="AQ287:AQ296" si="1735">IF(AP287,AP287/AO287*100,0)</f>
        <v>0</v>
      </c>
      <c r="AR287" s="359"/>
    </row>
    <row r="288" spans="1:44" ht="33" customHeight="1">
      <c r="A288" s="356"/>
      <c r="B288" s="357"/>
      <c r="C288" s="358"/>
      <c r="D288" s="179" t="s">
        <v>37</v>
      </c>
      <c r="E288" s="306">
        <f t="shared" ref="E288:E291" si="1736">H288+K288+N288+Q288+T288+W288+Z288+AC288+AF288+AI288+AL288+AO288</f>
        <v>0</v>
      </c>
      <c r="F288" s="306">
        <f t="shared" ref="F288:F291" si="1737">I288+L288+O288+R288+U288+X288+AA288+AD288+AG288+AJ288+AM288+AP288</f>
        <v>0</v>
      </c>
      <c r="G288" s="212">
        <f t="shared" ref="G288:G291" si="1738">IF(F288,F288/E288*100,0)</f>
        <v>0</v>
      </c>
      <c r="H288" s="212"/>
      <c r="I288" s="212"/>
      <c r="J288" s="212">
        <f t="shared" ref="J288:J291" si="1739">IF(I288,I288/H288*100,0)</f>
        <v>0</v>
      </c>
      <c r="K288" s="212"/>
      <c r="L288" s="212"/>
      <c r="M288" s="212">
        <f t="shared" si="1715"/>
        <v>0</v>
      </c>
      <c r="N288" s="212"/>
      <c r="O288" s="212"/>
      <c r="P288" s="212">
        <f t="shared" si="1717"/>
        <v>0</v>
      </c>
      <c r="Q288" s="212"/>
      <c r="R288" s="212"/>
      <c r="S288" s="212">
        <f t="shared" si="1719"/>
        <v>0</v>
      </c>
      <c r="T288" s="212"/>
      <c r="U288" s="212"/>
      <c r="V288" s="212">
        <f t="shared" si="1721"/>
        <v>0</v>
      </c>
      <c r="W288" s="212"/>
      <c r="X288" s="212"/>
      <c r="Y288" s="212">
        <f t="shared" si="1723"/>
        <v>0</v>
      </c>
      <c r="Z288" s="212"/>
      <c r="AA288" s="212"/>
      <c r="AB288" s="212">
        <f t="shared" si="1725"/>
        <v>0</v>
      </c>
      <c r="AC288" s="212"/>
      <c r="AD288" s="212"/>
      <c r="AE288" s="212">
        <f t="shared" si="1727"/>
        <v>0</v>
      </c>
      <c r="AF288" s="212"/>
      <c r="AG288" s="212"/>
      <c r="AH288" s="212">
        <f t="shared" si="1729"/>
        <v>0</v>
      </c>
      <c r="AI288" s="212"/>
      <c r="AJ288" s="212"/>
      <c r="AK288" s="212">
        <f t="shared" si="1731"/>
        <v>0</v>
      </c>
      <c r="AL288" s="212"/>
      <c r="AM288" s="212"/>
      <c r="AN288" s="212">
        <f t="shared" si="1733"/>
        <v>0</v>
      </c>
      <c r="AO288" s="212"/>
      <c r="AP288" s="212"/>
      <c r="AQ288" s="212">
        <f t="shared" si="1735"/>
        <v>0</v>
      </c>
      <c r="AR288" s="359"/>
    </row>
    <row r="289" spans="1:44" ht="38.25" customHeight="1">
      <c r="A289" s="356"/>
      <c r="B289" s="357"/>
      <c r="C289" s="358"/>
      <c r="D289" s="179" t="s">
        <v>2</v>
      </c>
      <c r="E289" s="306">
        <f t="shared" si="1736"/>
        <v>0</v>
      </c>
      <c r="F289" s="306">
        <f t="shared" si="1737"/>
        <v>0</v>
      </c>
      <c r="G289" s="212">
        <f t="shared" si="1738"/>
        <v>0</v>
      </c>
      <c r="H289" s="212"/>
      <c r="I289" s="212"/>
      <c r="J289" s="212">
        <f t="shared" si="1739"/>
        <v>0</v>
      </c>
      <c r="K289" s="212"/>
      <c r="L289" s="212"/>
      <c r="M289" s="212">
        <f t="shared" si="1715"/>
        <v>0</v>
      </c>
      <c r="N289" s="212"/>
      <c r="O289" s="212"/>
      <c r="P289" s="212">
        <f t="shared" si="1717"/>
        <v>0</v>
      </c>
      <c r="Q289" s="212"/>
      <c r="R289" s="212"/>
      <c r="S289" s="212">
        <f t="shared" si="1719"/>
        <v>0</v>
      </c>
      <c r="T289" s="212"/>
      <c r="U289" s="212"/>
      <c r="V289" s="212">
        <f t="shared" si="1721"/>
        <v>0</v>
      </c>
      <c r="W289" s="212"/>
      <c r="X289" s="212"/>
      <c r="Y289" s="212">
        <f t="shared" si="1723"/>
        <v>0</v>
      </c>
      <c r="Z289" s="212"/>
      <c r="AA289" s="212"/>
      <c r="AB289" s="212">
        <f t="shared" si="1725"/>
        <v>0</v>
      </c>
      <c r="AC289" s="212"/>
      <c r="AD289" s="212"/>
      <c r="AE289" s="212">
        <f t="shared" si="1727"/>
        <v>0</v>
      </c>
      <c r="AF289" s="212"/>
      <c r="AG289" s="212"/>
      <c r="AH289" s="212">
        <f t="shared" si="1729"/>
        <v>0</v>
      </c>
      <c r="AI289" s="212"/>
      <c r="AJ289" s="212"/>
      <c r="AK289" s="212">
        <f t="shared" si="1731"/>
        <v>0</v>
      </c>
      <c r="AL289" s="212"/>
      <c r="AM289" s="212"/>
      <c r="AN289" s="212">
        <f t="shared" si="1733"/>
        <v>0</v>
      </c>
      <c r="AO289" s="212"/>
      <c r="AP289" s="212"/>
      <c r="AQ289" s="212">
        <f t="shared" si="1735"/>
        <v>0</v>
      </c>
      <c r="AR289" s="359"/>
    </row>
    <row r="290" spans="1:44" ht="29.1" customHeight="1">
      <c r="A290" s="356"/>
      <c r="B290" s="357"/>
      <c r="C290" s="358"/>
      <c r="D290" s="180" t="s">
        <v>43</v>
      </c>
      <c r="E290" s="306">
        <f t="shared" si="1736"/>
        <v>3034.9540000000002</v>
      </c>
      <c r="F290" s="306">
        <f t="shared" si="1737"/>
        <v>0</v>
      </c>
      <c r="G290" s="212">
        <f t="shared" si="1738"/>
        <v>0</v>
      </c>
      <c r="H290" s="212"/>
      <c r="I290" s="212"/>
      <c r="J290" s="212">
        <f t="shared" si="1739"/>
        <v>0</v>
      </c>
      <c r="K290" s="212"/>
      <c r="L290" s="212"/>
      <c r="M290" s="212">
        <f t="shared" si="1715"/>
        <v>0</v>
      </c>
      <c r="N290" s="212"/>
      <c r="O290" s="212"/>
      <c r="P290" s="212">
        <f t="shared" si="1717"/>
        <v>0</v>
      </c>
      <c r="Q290" s="212"/>
      <c r="R290" s="212"/>
      <c r="S290" s="212">
        <f t="shared" si="1719"/>
        <v>0</v>
      </c>
      <c r="T290" s="212"/>
      <c r="U290" s="212"/>
      <c r="V290" s="212">
        <f t="shared" si="1721"/>
        <v>0</v>
      </c>
      <c r="W290" s="212"/>
      <c r="X290" s="212"/>
      <c r="Y290" s="212">
        <f t="shared" si="1723"/>
        <v>0</v>
      </c>
      <c r="Z290" s="212"/>
      <c r="AA290" s="212"/>
      <c r="AB290" s="212">
        <f t="shared" si="1725"/>
        <v>0</v>
      </c>
      <c r="AC290" s="212"/>
      <c r="AD290" s="212"/>
      <c r="AE290" s="212">
        <f t="shared" si="1727"/>
        <v>0</v>
      </c>
      <c r="AF290" s="212"/>
      <c r="AG290" s="212"/>
      <c r="AH290" s="212">
        <f t="shared" si="1729"/>
        <v>0</v>
      </c>
      <c r="AI290" s="212"/>
      <c r="AJ290" s="212"/>
      <c r="AK290" s="212">
        <f t="shared" si="1731"/>
        <v>0</v>
      </c>
      <c r="AL290" s="212"/>
      <c r="AM290" s="212"/>
      <c r="AN290" s="212">
        <f t="shared" si="1733"/>
        <v>0</v>
      </c>
      <c r="AO290" s="212">
        <v>3034.9540000000002</v>
      </c>
      <c r="AP290" s="212"/>
      <c r="AQ290" s="212">
        <f t="shared" si="1735"/>
        <v>0</v>
      </c>
      <c r="AR290" s="359"/>
    </row>
    <row r="291" spans="1:44" ht="29.1" customHeight="1">
      <c r="A291" s="356"/>
      <c r="B291" s="357"/>
      <c r="C291" s="358"/>
      <c r="D291" s="118" t="s">
        <v>263</v>
      </c>
      <c r="E291" s="306">
        <f t="shared" si="1736"/>
        <v>0</v>
      </c>
      <c r="F291" s="306">
        <f t="shared" si="1737"/>
        <v>0</v>
      </c>
      <c r="G291" s="212">
        <f t="shared" si="1738"/>
        <v>0</v>
      </c>
      <c r="H291" s="212"/>
      <c r="I291" s="212"/>
      <c r="J291" s="212">
        <f t="shared" si="1739"/>
        <v>0</v>
      </c>
      <c r="K291" s="212"/>
      <c r="L291" s="212"/>
      <c r="M291" s="212">
        <f t="shared" si="1715"/>
        <v>0</v>
      </c>
      <c r="N291" s="212"/>
      <c r="O291" s="212"/>
      <c r="P291" s="212">
        <f t="shared" si="1717"/>
        <v>0</v>
      </c>
      <c r="Q291" s="212"/>
      <c r="R291" s="212"/>
      <c r="S291" s="212">
        <f t="shared" si="1719"/>
        <v>0</v>
      </c>
      <c r="T291" s="212"/>
      <c r="U291" s="212"/>
      <c r="V291" s="212">
        <f t="shared" si="1721"/>
        <v>0</v>
      </c>
      <c r="W291" s="212"/>
      <c r="X291" s="212"/>
      <c r="Y291" s="212">
        <f t="shared" si="1723"/>
        <v>0</v>
      </c>
      <c r="Z291" s="212"/>
      <c r="AA291" s="212"/>
      <c r="AB291" s="212">
        <f t="shared" si="1725"/>
        <v>0</v>
      </c>
      <c r="AC291" s="212"/>
      <c r="AD291" s="212"/>
      <c r="AE291" s="212">
        <f t="shared" si="1727"/>
        <v>0</v>
      </c>
      <c r="AF291" s="212"/>
      <c r="AG291" s="212"/>
      <c r="AH291" s="212">
        <f t="shared" si="1729"/>
        <v>0</v>
      </c>
      <c r="AI291" s="212"/>
      <c r="AJ291" s="212"/>
      <c r="AK291" s="212">
        <f t="shared" si="1731"/>
        <v>0</v>
      </c>
      <c r="AL291" s="212"/>
      <c r="AM291" s="212"/>
      <c r="AN291" s="212">
        <f t="shared" si="1733"/>
        <v>0</v>
      </c>
      <c r="AO291" s="212"/>
      <c r="AP291" s="212"/>
      <c r="AQ291" s="212">
        <f t="shared" si="1735"/>
        <v>0</v>
      </c>
      <c r="AR291" s="359"/>
    </row>
    <row r="292" spans="1:44" ht="29.1" customHeight="1">
      <c r="A292" s="356" t="s">
        <v>398</v>
      </c>
      <c r="B292" s="357" t="s">
        <v>457</v>
      </c>
      <c r="C292" s="358" t="s">
        <v>445</v>
      </c>
      <c r="D292" s="225" t="s">
        <v>41</v>
      </c>
      <c r="E292" s="227">
        <f>H292+K292+N292+Q292+T292+W292+Z292+AC292+AF292+AI292+AL292+AO292</f>
        <v>1824.2840899999999</v>
      </c>
      <c r="F292" s="227">
        <f>I292+L292+O292+R292+U292+X292+AA292+AD292+AG292+AJ292+AM292+AP292</f>
        <v>1820.2909999999999</v>
      </c>
      <c r="G292" s="210">
        <f>IF(F292,F292/E292*100,0)</f>
        <v>99.781114683733279</v>
      </c>
      <c r="H292" s="210">
        <f>SUM(H293:H296)</f>
        <v>0</v>
      </c>
      <c r="I292" s="210">
        <f>SUM(I293:I296)</f>
        <v>0</v>
      </c>
      <c r="J292" s="210">
        <f>IF(I292,I292/H292*100,0)</f>
        <v>0</v>
      </c>
      <c r="K292" s="210">
        <f t="shared" ref="K292:L292" si="1740">SUM(K293:K296)</f>
        <v>1820.2909999999999</v>
      </c>
      <c r="L292" s="210">
        <f t="shared" si="1740"/>
        <v>1820.2909999999999</v>
      </c>
      <c r="M292" s="210">
        <f t="shared" si="1715"/>
        <v>100</v>
      </c>
      <c r="N292" s="210">
        <f t="shared" ref="N292:O292" si="1741">SUM(N293:N296)</f>
        <v>0</v>
      </c>
      <c r="O292" s="210">
        <f t="shared" si="1741"/>
        <v>0</v>
      </c>
      <c r="P292" s="210">
        <f t="shared" si="1717"/>
        <v>0</v>
      </c>
      <c r="Q292" s="210">
        <f t="shared" ref="Q292:R292" si="1742">SUM(Q293:Q296)</f>
        <v>0</v>
      </c>
      <c r="R292" s="210">
        <f t="shared" si="1742"/>
        <v>0</v>
      </c>
      <c r="S292" s="210">
        <f t="shared" si="1719"/>
        <v>0</v>
      </c>
      <c r="T292" s="210">
        <f t="shared" ref="T292:U292" si="1743">SUM(T293:T296)</f>
        <v>0</v>
      </c>
      <c r="U292" s="210">
        <f t="shared" si="1743"/>
        <v>0</v>
      </c>
      <c r="V292" s="210">
        <f t="shared" si="1721"/>
        <v>0</v>
      </c>
      <c r="W292" s="210">
        <f t="shared" ref="W292:X292" si="1744">SUM(W293:W296)</f>
        <v>0</v>
      </c>
      <c r="X292" s="210">
        <f t="shared" si="1744"/>
        <v>0</v>
      </c>
      <c r="Y292" s="210">
        <f t="shared" si="1723"/>
        <v>0</v>
      </c>
      <c r="Z292" s="210">
        <f t="shared" ref="Z292:AA292" si="1745">SUM(Z293:Z296)</f>
        <v>0</v>
      </c>
      <c r="AA292" s="210">
        <f t="shared" si="1745"/>
        <v>0</v>
      </c>
      <c r="AB292" s="210">
        <f t="shared" si="1725"/>
        <v>0</v>
      </c>
      <c r="AC292" s="210">
        <f t="shared" ref="AC292:AD292" si="1746">SUM(AC293:AC296)</f>
        <v>0</v>
      </c>
      <c r="AD292" s="210">
        <f t="shared" si="1746"/>
        <v>0</v>
      </c>
      <c r="AE292" s="210">
        <f t="shared" si="1727"/>
        <v>0</v>
      </c>
      <c r="AF292" s="210">
        <f t="shared" ref="AF292:AG292" si="1747">SUM(AF293:AF296)</f>
        <v>0</v>
      </c>
      <c r="AG292" s="210">
        <f t="shared" si="1747"/>
        <v>0</v>
      </c>
      <c r="AH292" s="210">
        <f t="shared" si="1729"/>
        <v>0</v>
      </c>
      <c r="AI292" s="210">
        <f t="shared" ref="AI292:AJ292" si="1748">SUM(AI293:AI296)</f>
        <v>0</v>
      </c>
      <c r="AJ292" s="210">
        <f t="shared" si="1748"/>
        <v>0</v>
      </c>
      <c r="AK292" s="210">
        <f t="shared" si="1731"/>
        <v>0</v>
      </c>
      <c r="AL292" s="210">
        <f t="shared" ref="AL292:AM292" si="1749">SUM(AL293:AL296)</f>
        <v>0</v>
      </c>
      <c r="AM292" s="210">
        <f t="shared" si="1749"/>
        <v>0</v>
      </c>
      <c r="AN292" s="210">
        <f t="shared" si="1733"/>
        <v>0</v>
      </c>
      <c r="AO292" s="210">
        <f t="shared" ref="AO292:AP292" si="1750">SUM(AO293:AO296)</f>
        <v>3.99309</v>
      </c>
      <c r="AP292" s="210">
        <f t="shared" si="1750"/>
        <v>0</v>
      </c>
      <c r="AQ292" s="210">
        <f t="shared" si="1735"/>
        <v>0</v>
      </c>
      <c r="AR292" s="359"/>
    </row>
    <row r="293" spans="1:44" ht="33" customHeight="1">
      <c r="A293" s="356"/>
      <c r="B293" s="357"/>
      <c r="C293" s="358"/>
      <c r="D293" s="179" t="s">
        <v>37</v>
      </c>
      <c r="E293" s="306">
        <f t="shared" ref="E293:E296" si="1751">H293+K293+N293+Q293+T293+W293+Z293+AC293+AF293+AI293+AL293+AO293</f>
        <v>0</v>
      </c>
      <c r="F293" s="306">
        <f t="shared" ref="F293:F296" si="1752">I293+L293+O293+R293+U293+X293+AA293+AD293+AG293+AJ293+AM293+AP293</f>
        <v>0</v>
      </c>
      <c r="G293" s="212">
        <f t="shared" ref="G293:G296" si="1753">IF(F293,F293/E293*100,0)</f>
        <v>0</v>
      </c>
      <c r="H293" s="212"/>
      <c r="I293" s="212"/>
      <c r="J293" s="212">
        <f t="shared" ref="J293:J296" si="1754">IF(I293,I293/H293*100,0)</f>
        <v>0</v>
      </c>
      <c r="K293" s="212"/>
      <c r="L293" s="212"/>
      <c r="M293" s="212">
        <f t="shared" si="1715"/>
        <v>0</v>
      </c>
      <c r="N293" s="212"/>
      <c r="O293" s="212"/>
      <c r="P293" s="212">
        <f t="shared" si="1717"/>
        <v>0</v>
      </c>
      <c r="Q293" s="212"/>
      <c r="R293" s="212"/>
      <c r="S293" s="212">
        <f t="shared" si="1719"/>
        <v>0</v>
      </c>
      <c r="T293" s="212"/>
      <c r="U293" s="212"/>
      <c r="V293" s="212">
        <f t="shared" si="1721"/>
        <v>0</v>
      </c>
      <c r="W293" s="212"/>
      <c r="X293" s="212"/>
      <c r="Y293" s="212">
        <f t="shared" si="1723"/>
        <v>0</v>
      </c>
      <c r="Z293" s="212"/>
      <c r="AA293" s="212"/>
      <c r="AB293" s="212">
        <f t="shared" si="1725"/>
        <v>0</v>
      </c>
      <c r="AC293" s="212"/>
      <c r="AD293" s="212"/>
      <c r="AE293" s="212">
        <f t="shared" si="1727"/>
        <v>0</v>
      </c>
      <c r="AF293" s="212"/>
      <c r="AG293" s="212"/>
      <c r="AH293" s="212">
        <f t="shared" si="1729"/>
        <v>0</v>
      </c>
      <c r="AI293" s="212"/>
      <c r="AJ293" s="212"/>
      <c r="AK293" s="212">
        <f t="shared" si="1731"/>
        <v>0</v>
      </c>
      <c r="AL293" s="212"/>
      <c r="AM293" s="212"/>
      <c r="AN293" s="212">
        <f t="shared" si="1733"/>
        <v>0</v>
      </c>
      <c r="AO293" s="212"/>
      <c r="AP293" s="212"/>
      <c r="AQ293" s="212">
        <f t="shared" si="1735"/>
        <v>0</v>
      </c>
      <c r="AR293" s="359"/>
    </row>
    <row r="294" spans="1:44" ht="38.25" customHeight="1">
      <c r="A294" s="356"/>
      <c r="B294" s="357"/>
      <c r="C294" s="358"/>
      <c r="D294" s="179" t="s">
        <v>2</v>
      </c>
      <c r="E294" s="306">
        <f t="shared" si="1751"/>
        <v>0</v>
      </c>
      <c r="F294" s="306">
        <f t="shared" si="1752"/>
        <v>0</v>
      </c>
      <c r="G294" s="212">
        <f t="shared" si="1753"/>
        <v>0</v>
      </c>
      <c r="H294" s="212"/>
      <c r="I294" s="212"/>
      <c r="J294" s="212">
        <f t="shared" si="1754"/>
        <v>0</v>
      </c>
      <c r="K294" s="212"/>
      <c r="L294" s="212"/>
      <c r="M294" s="212">
        <f t="shared" si="1715"/>
        <v>0</v>
      </c>
      <c r="N294" s="212"/>
      <c r="O294" s="212"/>
      <c r="P294" s="212">
        <f t="shared" si="1717"/>
        <v>0</v>
      </c>
      <c r="Q294" s="212"/>
      <c r="R294" s="212"/>
      <c r="S294" s="212">
        <f t="shared" si="1719"/>
        <v>0</v>
      </c>
      <c r="T294" s="212"/>
      <c r="U294" s="212"/>
      <c r="V294" s="212">
        <f t="shared" si="1721"/>
        <v>0</v>
      </c>
      <c r="W294" s="212"/>
      <c r="X294" s="212"/>
      <c r="Y294" s="212">
        <f t="shared" si="1723"/>
        <v>0</v>
      </c>
      <c r="Z294" s="212"/>
      <c r="AA294" s="212"/>
      <c r="AB294" s="212">
        <f t="shared" si="1725"/>
        <v>0</v>
      </c>
      <c r="AC294" s="212"/>
      <c r="AD294" s="212"/>
      <c r="AE294" s="212">
        <f t="shared" si="1727"/>
        <v>0</v>
      </c>
      <c r="AF294" s="212"/>
      <c r="AG294" s="212"/>
      <c r="AH294" s="212">
        <f t="shared" si="1729"/>
        <v>0</v>
      </c>
      <c r="AI294" s="212"/>
      <c r="AJ294" s="212"/>
      <c r="AK294" s="212">
        <f t="shared" si="1731"/>
        <v>0</v>
      </c>
      <c r="AL294" s="212"/>
      <c r="AM294" s="212"/>
      <c r="AN294" s="212">
        <f t="shared" si="1733"/>
        <v>0</v>
      </c>
      <c r="AO294" s="212"/>
      <c r="AP294" s="212"/>
      <c r="AQ294" s="212">
        <f t="shared" si="1735"/>
        <v>0</v>
      </c>
      <c r="AR294" s="359"/>
    </row>
    <row r="295" spans="1:44" ht="29.1" customHeight="1">
      <c r="A295" s="356"/>
      <c r="B295" s="357"/>
      <c r="C295" s="358"/>
      <c r="D295" s="180" t="s">
        <v>43</v>
      </c>
      <c r="E295" s="306">
        <f t="shared" si="1751"/>
        <v>1824.2840899999999</v>
      </c>
      <c r="F295" s="306">
        <f t="shared" si="1752"/>
        <v>1820.2909999999999</v>
      </c>
      <c r="G295" s="212">
        <f t="shared" si="1753"/>
        <v>99.781114683733279</v>
      </c>
      <c r="H295" s="212"/>
      <c r="I295" s="212"/>
      <c r="J295" s="212">
        <f t="shared" si="1754"/>
        <v>0</v>
      </c>
      <c r="K295" s="212">
        <f>1816.29791+3.99309</f>
        <v>1820.2909999999999</v>
      </c>
      <c r="L295" s="212">
        <f>1816.29791+3.99309</f>
        <v>1820.2909999999999</v>
      </c>
      <c r="M295" s="212">
        <f t="shared" si="1715"/>
        <v>100</v>
      </c>
      <c r="N295" s="212"/>
      <c r="O295" s="212"/>
      <c r="P295" s="212">
        <f t="shared" si="1717"/>
        <v>0</v>
      </c>
      <c r="Q295" s="212"/>
      <c r="R295" s="212"/>
      <c r="S295" s="212">
        <f t="shared" si="1719"/>
        <v>0</v>
      </c>
      <c r="T295" s="212"/>
      <c r="U295" s="212"/>
      <c r="V295" s="212">
        <f t="shared" si="1721"/>
        <v>0</v>
      </c>
      <c r="W295" s="212"/>
      <c r="X295" s="212"/>
      <c r="Y295" s="212">
        <f t="shared" si="1723"/>
        <v>0</v>
      </c>
      <c r="Z295" s="212"/>
      <c r="AA295" s="212"/>
      <c r="AB295" s="212">
        <f t="shared" si="1725"/>
        <v>0</v>
      </c>
      <c r="AC295" s="212"/>
      <c r="AD295" s="212"/>
      <c r="AE295" s="212">
        <f t="shared" si="1727"/>
        <v>0</v>
      </c>
      <c r="AF295" s="212"/>
      <c r="AG295" s="212"/>
      <c r="AH295" s="212">
        <f t="shared" si="1729"/>
        <v>0</v>
      </c>
      <c r="AI295" s="212"/>
      <c r="AJ295" s="212"/>
      <c r="AK295" s="212">
        <f t="shared" si="1731"/>
        <v>0</v>
      </c>
      <c r="AL295" s="212"/>
      <c r="AM295" s="212"/>
      <c r="AN295" s="212">
        <f t="shared" si="1733"/>
        <v>0</v>
      </c>
      <c r="AO295" s="212">
        <v>3.99309</v>
      </c>
      <c r="AP295" s="212"/>
      <c r="AQ295" s="212">
        <f t="shared" si="1735"/>
        <v>0</v>
      </c>
      <c r="AR295" s="359"/>
    </row>
    <row r="296" spans="1:44" ht="29.1" customHeight="1">
      <c r="A296" s="356"/>
      <c r="B296" s="357"/>
      <c r="C296" s="358"/>
      <c r="D296" s="118" t="s">
        <v>263</v>
      </c>
      <c r="E296" s="306">
        <f t="shared" si="1751"/>
        <v>0</v>
      </c>
      <c r="F296" s="306">
        <f t="shared" si="1752"/>
        <v>0</v>
      </c>
      <c r="G296" s="212">
        <f t="shared" si="1753"/>
        <v>0</v>
      </c>
      <c r="H296" s="212"/>
      <c r="I296" s="212"/>
      <c r="J296" s="212">
        <f t="shared" si="1754"/>
        <v>0</v>
      </c>
      <c r="K296" s="212"/>
      <c r="L296" s="212"/>
      <c r="M296" s="212">
        <f t="shared" si="1715"/>
        <v>0</v>
      </c>
      <c r="N296" s="212"/>
      <c r="O296" s="212"/>
      <c r="P296" s="212">
        <f t="shared" si="1717"/>
        <v>0</v>
      </c>
      <c r="Q296" s="212"/>
      <c r="R296" s="212"/>
      <c r="S296" s="212">
        <f t="shared" si="1719"/>
        <v>0</v>
      </c>
      <c r="T296" s="212"/>
      <c r="U296" s="212"/>
      <c r="V296" s="212">
        <f t="shared" si="1721"/>
        <v>0</v>
      </c>
      <c r="W296" s="212"/>
      <c r="X296" s="212"/>
      <c r="Y296" s="212">
        <f t="shared" si="1723"/>
        <v>0</v>
      </c>
      <c r="Z296" s="212"/>
      <c r="AA296" s="212"/>
      <c r="AB296" s="212">
        <f t="shared" si="1725"/>
        <v>0</v>
      </c>
      <c r="AC296" s="212"/>
      <c r="AD296" s="212"/>
      <c r="AE296" s="212">
        <f t="shared" si="1727"/>
        <v>0</v>
      </c>
      <c r="AF296" s="212"/>
      <c r="AG296" s="212"/>
      <c r="AH296" s="212">
        <f t="shared" si="1729"/>
        <v>0</v>
      </c>
      <c r="AI296" s="212"/>
      <c r="AJ296" s="212"/>
      <c r="AK296" s="212">
        <f t="shared" si="1731"/>
        <v>0</v>
      </c>
      <c r="AL296" s="212"/>
      <c r="AM296" s="212"/>
      <c r="AN296" s="212">
        <f t="shared" si="1733"/>
        <v>0</v>
      </c>
      <c r="AO296" s="212"/>
      <c r="AP296" s="212"/>
      <c r="AQ296" s="212">
        <f t="shared" si="1735"/>
        <v>0</v>
      </c>
      <c r="AR296" s="359"/>
    </row>
    <row r="297" spans="1:44" ht="29.1" customHeight="1">
      <c r="A297" s="356" t="s">
        <v>399</v>
      </c>
      <c r="B297" s="357" t="s">
        <v>447</v>
      </c>
      <c r="C297" s="358" t="s">
        <v>445</v>
      </c>
      <c r="D297" s="225" t="s">
        <v>41</v>
      </c>
      <c r="E297" s="227">
        <f>H297+K297+N297+Q297+T297+W297+Z297+AC297+AF297+AI297+AL297+AO297</f>
        <v>4955.6620000000003</v>
      </c>
      <c r="F297" s="227">
        <f>I297+L297+O297+R297+U297+X297+AA297+AD297+AG297+AJ297+AM297+AP297</f>
        <v>0</v>
      </c>
      <c r="G297" s="210">
        <f>IF(F297,F297/E297*100,0)</f>
        <v>0</v>
      </c>
      <c r="H297" s="210">
        <f>SUM(H298:H301)</f>
        <v>0</v>
      </c>
      <c r="I297" s="210">
        <f>SUM(I298:I301)</f>
        <v>0</v>
      </c>
      <c r="J297" s="210">
        <f>IF(I297,I297/H297*100,0)</f>
        <v>0</v>
      </c>
      <c r="K297" s="210">
        <f t="shared" ref="K297:L297" si="1755">SUM(K298:K301)</f>
        <v>0</v>
      </c>
      <c r="L297" s="210">
        <f t="shared" si="1755"/>
        <v>0</v>
      </c>
      <c r="M297" s="210">
        <f t="shared" ref="M297:M341" si="1756">IF(L297,L297/K297*100,0)</f>
        <v>0</v>
      </c>
      <c r="N297" s="210">
        <f t="shared" ref="N297:O297" si="1757">SUM(N298:N301)</f>
        <v>0</v>
      </c>
      <c r="O297" s="210">
        <f t="shared" si="1757"/>
        <v>0</v>
      </c>
      <c r="P297" s="210">
        <f t="shared" ref="P297:P341" si="1758">IF(O297,O297/N297*100,0)</f>
        <v>0</v>
      </c>
      <c r="Q297" s="210">
        <f t="shared" ref="Q297:R297" si="1759">SUM(Q298:Q301)</f>
        <v>0</v>
      </c>
      <c r="R297" s="210">
        <f t="shared" si="1759"/>
        <v>0</v>
      </c>
      <c r="S297" s="210">
        <f t="shared" ref="S297:S341" si="1760">IF(R297,R297/Q297*100,0)</f>
        <v>0</v>
      </c>
      <c r="T297" s="210">
        <f t="shared" ref="T297:U297" si="1761">SUM(T298:T301)</f>
        <v>0</v>
      </c>
      <c r="U297" s="210">
        <f t="shared" si="1761"/>
        <v>0</v>
      </c>
      <c r="V297" s="210">
        <f t="shared" ref="V297:V341" si="1762">IF(U297,U297/T297*100,0)</f>
        <v>0</v>
      </c>
      <c r="W297" s="210">
        <f t="shared" ref="W297:X297" si="1763">SUM(W298:W301)</f>
        <v>0</v>
      </c>
      <c r="X297" s="210">
        <f t="shared" si="1763"/>
        <v>0</v>
      </c>
      <c r="Y297" s="210">
        <f t="shared" ref="Y297:Y341" si="1764">IF(X297,X297/W297*100,0)</f>
        <v>0</v>
      </c>
      <c r="Z297" s="210">
        <f t="shared" ref="Z297:AA297" si="1765">SUM(Z298:Z301)</f>
        <v>0</v>
      </c>
      <c r="AA297" s="210">
        <f t="shared" si="1765"/>
        <v>0</v>
      </c>
      <c r="AB297" s="210">
        <f t="shared" ref="AB297:AB341" si="1766">IF(AA297,AA297/Z297*100,0)</f>
        <v>0</v>
      </c>
      <c r="AC297" s="210">
        <f t="shared" ref="AC297:AD297" si="1767">SUM(AC298:AC301)</f>
        <v>0</v>
      </c>
      <c r="AD297" s="210">
        <f t="shared" si="1767"/>
        <v>0</v>
      </c>
      <c r="AE297" s="210">
        <f t="shared" ref="AE297:AE341" si="1768">IF(AD297,AD297/AC297*100,0)</f>
        <v>0</v>
      </c>
      <c r="AF297" s="210">
        <f t="shared" ref="AF297:AG297" si="1769">SUM(AF298:AF301)</f>
        <v>0</v>
      </c>
      <c r="AG297" s="210">
        <f t="shared" si="1769"/>
        <v>0</v>
      </c>
      <c r="AH297" s="210">
        <f t="shared" ref="AH297:AH341" si="1770">IF(AG297,AG297/AF297*100,0)</f>
        <v>0</v>
      </c>
      <c r="AI297" s="210">
        <f t="shared" ref="AI297:AJ297" si="1771">SUM(AI298:AI301)</f>
        <v>0</v>
      </c>
      <c r="AJ297" s="210">
        <f t="shared" si="1771"/>
        <v>0</v>
      </c>
      <c r="AK297" s="210">
        <f t="shared" ref="AK297:AK341" si="1772">IF(AJ297,AJ297/AI297*100,0)</f>
        <v>0</v>
      </c>
      <c r="AL297" s="210">
        <f t="shared" ref="AL297:AM297" si="1773">SUM(AL298:AL301)</f>
        <v>0</v>
      </c>
      <c r="AM297" s="210">
        <f t="shared" si="1773"/>
        <v>0</v>
      </c>
      <c r="AN297" s="210">
        <f t="shared" ref="AN297:AN341" si="1774">IF(AM297,AM297/AL297*100,0)</f>
        <v>0</v>
      </c>
      <c r="AO297" s="227">
        <f t="shared" ref="AO297:AP297" si="1775">SUM(AO298:AO301)</f>
        <v>4955.6620000000003</v>
      </c>
      <c r="AP297" s="210">
        <f t="shared" si="1775"/>
        <v>0</v>
      </c>
      <c r="AQ297" s="210">
        <f t="shared" ref="AQ297:AQ341" si="1776">IF(AP297,AP297/AO297*100,0)</f>
        <v>0</v>
      </c>
      <c r="AR297" s="359"/>
    </row>
    <row r="298" spans="1:44" ht="33" customHeight="1">
      <c r="A298" s="356"/>
      <c r="B298" s="357"/>
      <c r="C298" s="358"/>
      <c r="D298" s="179" t="s">
        <v>37</v>
      </c>
      <c r="E298" s="306">
        <f t="shared" ref="E298:E301" si="1777">H298+K298+N298+Q298+T298+W298+Z298+AC298+AF298+AI298+AL298+AO298</f>
        <v>0</v>
      </c>
      <c r="F298" s="306">
        <f t="shared" ref="F298:F301" si="1778">I298+L298+O298+R298+U298+X298+AA298+AD298+AG298+AJ298+AM298+AP298</f>
        <v>0</v>
      </c>
      <c r="G298" s="212">
        <f t="shared" ref="G298:G301" si="1779">IF(F298,F298/E298*100,0)</f>
        <v>0</v>
      </c>
      <c r="H298" s="212"/>
      <c r="I298" s="212"/>
      <c r="J298" s="212">
        <f t="shared" ref="J298:J301" si="1780">IF(I298,I298/H298*100,0)</f>
        <v>0</v>
      </c>
      <c r="K298" s="212"/>
      <c r="L298" s="212"/>
      <c r="M298" s="212">
        <f t="shared" si="1756"/>
        <v>0</v>
      </c>
      <c r="N298" s="212"/>
      <c r="O298" s="212"/>
      <c r="P298" s="212">
        <f t="shared" si="1758"/>
        <v>0</v>
      </c>
      <c r="Q298" s="212"/>
      <c r="R298" s="212"/>
      <c r="S298" s="212">
        <f t="shared" si="1760"/>
        <v>0</v>
      </c>
      <c r="T298" s="212"/>
      <c r="U298" s="212"/>
      <c r="V298" s="212">
        <f t="shared" si="1762"/>
        <v>0</v>
      </c>
      <c r="W298" s="212"/>
      <c r="X298" s="212"/>
      <c r="Y298" s="212">
        <f t="shared" si="1764"/>
        <v>0</v>
      </c>
      <c r="Z298" s="212"/>
      <c r="AA298" s="212"/>
      <c r="AB298" s="212">
        <f t="shared" si="1766"/>
        <v>0</v>
      </c>
      <c r="AC298" s="212"/>
      <c r="AD298" s="212"/>
      <c r="AE298" s="212">
        <f t="shared" si="1768"/>
        <v>0</v>
      </c>
      <c r="AF298" s="212"/>
      <c r="AG298" s="212"/>
      <c r="AH298" s="212">
        <f t="shared" si="1770"/>
        <v>0</v>
      </c>
      <c r="AI298" s="212"/>
      <c r="AJ298" s="212"/>
      <c r="AK298" s="212">
        <f t="shared" si="1772"/>
        <v>0</v>
      </c>
      <c r="AL298" s="212"/>
      <c r="AM298" s="212"/>
      <c r="AN298" s="212">
        <f t="shared" si="1774"/>
        <v>0</v>
      </c>
      <c r="AO298" s="306"/>
      <c r="AP298" s="212"/>
      <c r="AQ298" s="212">
        <f t="shared" si="1776"/>
        <v>0</v>
      </c>
      <c r="AR298" s="359"/>
    </row>
    <row r="299" spans="1:44" ht="38.25" customHeight="1">
      <c r="A299" s="356"/>
      <c r="B299" s="357"/>
      <c r="C299" s="358"/>
      <c r="D299" s="179" t="s">
        <v>2</v>
      </c>
      <c r="E299" s="306">
        <f t="shared" si="1777"/>
        <v>0</v>
      </c>
      <c r="F299" s="306">
        <f t="shared" si="1778"/>
        <v>0</v>
      </c>
      <c r="G299" s="212">
        <f t="shared" si="1779"/>
        <v>0</v>
      </c>
      <c r="H299" s="212"/>
      <c r="I299" s="212"/>
      <c r="J299" s="212">
        <f t="shared" si="1780"/>
        <v>0</v>
      </c>
      <c r="K299" s="212"/>
      <c r="L299" s="212"/>
      <c r="M299" s="212">
        <f t="shared" si="1756"/>
        <v>0</v>
      </c>
      <c r="N299" s="212"/>
      <c r="O299" s="212"/>
      <c r="P299" s="212">
        <f t="shared" si="1758"/>
        <v>0</v>
      </c>
      <c r="Q299" s="212"/>
      <c r="R299" s="212"/>
      <c r="S299" s="212">
        <f t="shared" si="1760"/>
        <v>0</v>
      </c>
      <c r="T299" s="212"/>
      <c r="U299" s="212"/>
      <c r="V299" s="212">
        <f t="shared" si="1762"/>
        <v>0</v>
      </c>
      <c r="W299" s="212"/>
      <c r="X299" s="212"/>
      <c r="Y299" s="212">
        <f t="shared" si="1764"/>
        <v>0</v>
      </c>
      <c r="Z299" s="212"/>
      <c r="AA299" s="212"/>
      <c r="AB299" s="212">
        <f t="shared" si="1766"/>
        <v>0</v>
      </c>
      <c r="AC299" s="212"/>
      <c r="AD299" s="212"/>
      <c r="AE299" s="212">
        <f t="shared" si="1768"/>
        <v>0</v>
      </c>
      <c r="AF299" s="212"/>
      <c r="AG299" s="212"/>
      <c r="AH299" s="212">
        <f t="shared" si="1770"/>
        <v>0</v>
      </c>
      <c r="AI299" s="212"/>
      <c r="AJ299" s="212"/>
      <c r="AK299" s="212">
        <f t="shared" si="1772"/>
        <v>0</v>
      </c>
      <c r="AL299" s="212"/>
      <c r="AM299" s="212"/>
      <c r="AN299" s="212">
        <f t="shared" si="1774"/>
        <v>0</v>
      </c>
      <c r="AO299" s="306"/>
      <c r="AP299" s="212"/>
      <c r="AQ299" s="212">
        <f t="shared" si="1776"/>
        <v>0</v>
      </c>
      <c r="AR299" s="359"/>
    </row>
    <row r="300" spans="1:44" ht="29.1" customHeight="1">
      <c r="A300" s="356"/>
      <c r="B300" s="357"/>
      <c r="C300" s="358"/>
      <c r="D300" s="180" t="s">
        <v>43</v>
      </c>
      <c r="E300" s="306">
        <f t="shared" si="1777"/>
        <v>4955.6620000000003</v>
      </c>
      <c r="F300" s="306">
        <f t="shared" si="1778"/>
        <v>0</v>
      </c>
      <c r="G300" s="212">
        <f t="shared" si="1779"/>
        <v>0</v>
      </c>
      <c r="H300" s="212"/>
      <c r="I300" s="212"/>
      <c r="J300" s="212">
        <f t="shared" si="1780"/>
        <v>0</v>
      </c>
      <c r="K300" s="212"/>
      <c r="L300" s="212"/>
      <c r="M300" s="212">
        <f t="shared" si="1756"/>
        <v>0</v>
      </c>
      <c r="N300" s="212"/>
      <c r="O300" s="212"/>
      <c r="P300" s="212">
        <f t="shared" si="1758"/>
        <v>0</v>
      </c>
      <c r="Q300" s="212"/>
      <c r="R300" s="212"/>
      <c r="S300" s="212">
        <f t="shared" si="1760"/>
        <v>0</v>
      </c>
      <c r="T300" s="212"/>
      <c r="U300" s="212"/>
      <c r="V300" s="212">
        <f t="shared" si="1762"/>
        <v>0</v>
      </c>
      <c r="W300" s="212"/>
      <c r="X300" s="212"/>
      <c r="Y300" s="212">
        <f t="shared" si="1764"/>
        <v>0</v>
      </c>
      <c r="Z300" s="212"/>
      <c r="AA300" s="212"/>
      <c r="AB300" s="212">
        <f t="shared" si="1766"/>
        <v>0</v>
      </c>
      <c r="AC300" s="212"/>
      <c r="AD300" s="212"/>
      <c r="AE300" s="212">
        <f t="shared" si="1768"/>
        <v>0</v>
      </c>
      <c r="AF300" s="212"/>
      <c r="AG300" s="212"/>
      <c r="AH300" s="212">
        <f t="shared" si="1770"/>
        <v>0</v>
      </c>
      <c r="AI300" s="212"/>
      <c r="AJ300" s="212"/>
      <c r="AK300" s="212">
        <f t="shared" si="1772"/>
        <v>0</v>
      </c>
      <c r="AL300" s="212"/>
      <c r="AM300" s="212"/>
      <c r="AN300" s="212">
        <f t="shared" si="1774"/>
        <v>0</v>
      </c>
      <c r="AO300" s="306">
        <v>4955.6620000000003</v>
      </c>
      <c r="AP300" s="212"/>
      <c r="AQ300" s="212">
        <f t="shared" si="1776"/>
        <v>0</v>
      </c>
      <c r="AR300" s="359"/>
    </row>
    <row r="301" spans="1:44" ht="29.1" customHeight="1">
      <c r="A301" s="356"/>
      <c r="B301" s="357"/>
      <c r="C301" s="358"/>
      <c r="D301" s="118" t="s">
        <v>263</v>
      </c>
      <c r="E301" s="306">
        <f t="shared" si="1777"/>
        <v>0</v>
      </c>
      <c r="F301" s="306">
        <f t="shared" si="1778"/>
        <v>0</v>
      </c>
      <c r="G301" s="212">
        <f t="shared" si="1779"/>
        <v>0</v>
      </c>
      <c r="H301" s="212"/>
      <c r="I301" s="212"/>
      <c r="J301" s="212">
        <f t="shared" si="1780"/>
        <v>0</v>
      </c>
      <c r="K301" s="212"/>
      <c r="L301" s="212"/>
      <c r="M301" s="212">
        <f t="shared" si="1756"/>
        <v>0</v>
      </c>
      <c r="N301" s="212"/>
      <c r="O301" s="212"/>
      <c r="P301" s="212">
        <f t="shared" si="1758"/>
        <v>0</v>
      </c>
      <c r="Q301" s="212"/>
      <c r="R301" s="212"/>
      <c r="S301" s="212">
        <f t="shared" si="1760"/>
        <v>0</v>
      </c>
      <c r="T301" s="212"/>
      <c r="U301" s="212"/>
      <c r="V301" s="212">
        <f t="shared" si="1762"/>
        <v>0</v>
      </c>
      <c r="W301" s="212"/>
      <c r="X301" s="212"/>
      <c r="Y301" s="212">
        <f t="shared" si="1764"/>
        <v>0</v>
      </c>
      <c r="Z301" s="212"/>
      <c r="AA301" s="212"/>
      <c r="AB301" s="212">
        <f t="shared" si="1766"/>
        <v>0</v>
      </c>
      <c r="AC301" s="212"/>
      <c r="AD301" s="212"/>
      <c r="AE301" s="212">
        <f t="shared" si="1768"/>
        <v>0</v>
      </c>
      <c r="AF301" s="212"/>
      <c r="AG301" s="212"/>
      <c r="AH301" s="212">
        <f t="shared" si="1770"/>
        <v>0</v>
      </c>
      <c r="AI301" s="212"/>
      <c r="AJ301" s="212"/>
      <c r="AK301" s="212">
        <f t="shared" si="1772"/>
        <v>0</v>
      </c>
      <c r="AL301" s="212"/>
      <c r="AM301" s="212"/>
      <c r="AN301" s="212">
        <f t="shared" si="1774"/>
        <v>0</v>
      </c>
      <c r="AO301" s="306"/>
      <c r="AP301" s="212"/>
      <c r="AQ301" s="212">
        <f t="shared" si="1776"/>
        <v>0</v>
      </c>
      <c r="AR301" s="359"/>
    </row>
    <row r="302" spans="1:44" ht="29.1" customHeight="1">
      <c r="A302" s="356" t="s">
        <v>400</v>
      </c>
      <c r="B302" s="357" t="s">
        <v>448</v>
      </c>
      <c r="C302" s="358" t="s">
        <v>445</v>
      </c>
      <c r="D302" s="225" t="s">
        <v>41</v>
      </c>
      <c r="E302" s="227">
        <f>H302+K302+N302+Q302+T302+W302+Z302+AC302+AF302+AI302+AL302+AO302</f>
        <v>5489.0659999999998</v>
      </c>
      <c r="F302" s="227">
        <f>I302+L302+O302+R302+U302+X302+AA302+AD302+AG302+AJ302+AM302+AP302</f>
        <v>0</v>
      </c>
      <c r="G302" s="210">
        <f>IF(F302,F302/E302*100,0)</f>
        <v>0</v>
      </c>
      <c r="H302" s="210">
        <f>SUM(H303:H306)</f>
        <v>0</v>
      </c>
      <c r="I302" s="210">
        <f>SUM(I303:I306)</f>
        <v>0</v>
      </c>
      <c r="J302" s="210">
        <f>IF(I302,I302/H302*100,0)</f>
        <v>0</v>
      </c>
      <c r="K302" s="210">
        <f t="shared" ref="K302:L302" si="1781">SUM(K303:K306)</f>
        <v>0</v>
      </c>
      <c r="L302" s="210">
        <f t="shared" si="1781"/>
        <v>0</v>
      </c>
      <c r="M302" s="210">
        <f t="shared" si="1756"/>
        <v>0</v>
      </c>
      <c r="N302" s="210">
        <f t="shared" ref="N302:O302" si="1782">SUM(N303:N306)</f>
        <v>0</v>
      </c>
      <c r="O302" s="210">
        <f t="shared" si="1782"/>
        <v>0</v>
      </c>
      <c r="P302" s="210">
        <f t="shared" si="1758"/>
        <v>0</v>
      </c>
      <c r="Q302" s="210">
        <f t="shared" ref="Q302:R302" si="1783">SUM(Q303:Q306)</f>
        <v>0</v>
      </c>
      <c r="R302" s="210">
        <f t="shared" si="1783"/>
        <v>0</v>
      </c>
      <c r="S302" s="210">
        <f t="shared" si="1760"/>
        <v>0</v>
      </c>
      <c r="T302" s="210">
        <f t="shared" ref="T302:U302" si="1784">SUM(T303:T306)</f>
        <v>0</v>
      </c>
      <c r="U302" s="210">
        <f t="shared" si="1784"/>
        <v>0</v>
      </c>
      <c r="V302" s="210">
        <f t="shared" si="1762"/>
        <v>0</v>
      </c>
      <c r="W302" s="210">
        <f t="shared" ref="W302:X302" si="1785">SUM(W303:W306)</f>
        <v>0</v>
      </c>
      <c r="X302" s="210">
        <f t="shared" si="1785"/>
        <v>0</v>
      </c>
      <c r="Y302" s="210">
        <f t="shared" si="1764"/>
        <v>0</v>
      </c>
      <c r="Z302" s="210">
        <f t="shared" ref="Z302:AA302" si="1786">SUM(Z303:Z306)</f>
        <v>0</v>
      </c>
      <c r="AA302" s="210">
        <f t="shared" si="1786"/>
        <v>0</v>
      </c>
      <c r="AB302" s="210">
        <f t="shared" si="1766"/>
        <v>0</v>
      </c>
      <c r="AC302" s="210">
        <f t="shared" ref="AC302:AD302" si="1787">SUM(AC303:AC306)</f>
        <v>0</v>
      </c>
      <c r="AD302" s="210">
        <f t="shared" si="1787"/>
        <v>0</v>
      </c>
      <c r="AE302" s="210">
        <f t="shared" si="1768"/>
        <v>0</v>
      </c>
      <c r="AF302" s="210">
        <f t="shared" ref="AF302:AG302" si="1788">SUM(AF303:AF306)</f>
        <v>0</v>
      </c>
      <c r="AG302" s="210">
        <f t="shared" si="1788"/>
        <v>0</v>
      </c>
      <c r="AH302" s="210">
        <f t="shared" si="1770"/>
        <v>0</v>
      </c>
      <c r="AI302" s="210">
        <f t="shared" ref="AI302:AJ302" si="1789">SUM(AI303:AI306)</f>
        <v>0</v>
      </c>
      <c r="AJ302" s="210">
        <f t="shared" si="1789"/>
        <v>0</v>
      </c>
      <c r="AK302" s="210">
        <f t="shared" si="1772"/>
        <v>0</v>
      </c>
      <c r="AL302" s="210">
        <f t="shared" ref="AL302:AM302" si="1790">SUM(AL303:AL306)</f>
        <v>0</v>
      </c>
      <c r="AM302" s="210">
        <f t="shared" si="1790"/>
        <v>0</v>
      </c>
      <c r="AN302" s="210">
        <f t="shared" si="1774"/>
        <v>0</v>
      </c>
      <c r="AO302" s="227">
        <f t="shared" ref="AO302:AP302" si="1791">SUM(AO303:AO306)</f>
        <v>5489.0659999999998</v>
      </c>
      <c r="AP302" s="210">
        <f t="shared" si="1791"/>
        <v>0</v>
      </c>
      <c r="AQ302" s="210">
        <f t="shared" si="1776"/>
        <v>0</v>
      </c>
      <c r="AR302" s="359"/>
    </row>
    <row r="303" spans="1:44" ht="33" customHeight="1">
      <c r="A303" s="356"/>
      <c r="B303" s="357"/>
      <c r="C303" s="358"/>
      <c r="D303" s="179" t="s">
        <v>37</v>
      </c>
      <c r="E303" s="306">
        <f t="shared" ref="E303:E306" si="1792">H303+K303+N303+Q303+T303+W303+Z303+AC303+AF303+AI303+AL303+AO303</f>
        <v>0</v>
      </c>
      <c r="F303" s="306">
        <f t="shared" ref="F303:F306" si="1793">I303+L303+O303+R303+U303+X303+AA303+AD303+AG303+AJ303+AM303+AP303</f>
        <v>0</v>
      </c>
      <c r="G303" s="212">
        <f t="shared" ref="G303:G306" si="1794">IF(F303,F303/E303*100,0)</f>
        <v>0</v>
      </c>
      <c r="H303" s="212"/>
      <c r="I303" s="212"/>
      <c r="J303" s="212">
        <f t="shared" ref="J303:J306" si="1795">IF(I303,I303/H303*100,0)</f>
        <v>0</v>
      </c>
      <c r="K303" s="212"/>
      <c r="L303" s="212"/>
      <c r="M303" s="212">
        <f t="shared" si="1756"/>
        <v>0</v>
      </c>
      <c r="N303" s="212"/>
      <c r="O303" s="212"/>
      <c r="P303" s="212">
        <f t="shared" si="1758"/>
        <v>0</v>
      </c>
      <c r="Q303" s="212"/>
      <c r="R303" s="212"/>
      <c r="S303" s="212">
        <f t="shared" si="1760"/>
        <v>0</v>
      </c>
      <c r="T303" s="212"/>
      <c r="U303" s="212"/>
      <c r="V303" s="212">
        <f t="shared" si="1762"/>
        <v>0</v>
      </c>
      <c r="W303" s="212"/>
      <c r="X303" s="212"/>
      <c r="Y303" s="212">
        <f t="shared" si="1764"/>
        <v>0</v>
      </c>
      <c r="Z303" s="212"/>
      <c r="AA303" s="212"/>
      <c r="AB303" s="212">
        <f t="shared" si="1766"/>
        <v>0</v>
      </c>
      <c r="AC303" s="212"/>
      <c r="AD303" s="212"/>
      <c r="AE303" s="212">
        <f t="shared" si="1768"/>
        <v>0</v>
      </c>
      <c r="AF303" s="212"/>
      <c r="AG303" s="212"/>
      <c r="AH303" s="212">
        <f t="shared" si="1770"/>
        <v>0</v>
      </c>
      <c r="AI303" s="212"/>
      <c r="AJ303" s="212"/>
      <c r="AK303" s="212">
        <f t="shared" si="1772"/>
        <v>0</v>
      </c>
      <c r="AL303" s="212"/>
      <c r="AM303" s="212"/>
      <c r="AN303" s="212">
        <f t="shared" si="1774"/>
        <v>0</v>
      </c>
      <c r="AO303" s="306"/>
      <c r="AP303" s="212"/>
      <c r="AQ303" s="212">
        <f t="shared" si="1776"/>
        <v>0</v>
      </c>
      <c r="AR303" s="359"/>
    </row>
    <row r="304" spans="1:44" ht="38.25" customHeight="1">
      <c r="A304" s="356"/>
      <c r="B304" s="357"/>
      <c r="C304" s="358"/>
      <c r="D304" s="179" t="s">
        <v>2</v>
      </c>
      <c r="E304" s="306">
        <f t="shared" si="1792"/>
        <v>0</v>
      </c>
      <c r="F304" s="306">
        <f t="shared" si="1793"/>
        <v>0</v>
      </c>
      <c r="G304" s="212">
        <f t="shared" si="1794"/>
        <v>0</v>
      </c>
      <c r="H304" s="212"/>
      <c r="I304" s="212"/>
      <c r="J304" s="212">
        <f t="shared" si="1795"/>
        <v>0</v>
      </c>
      <c r="K304" s="212"/>
      <c r="L304" s="212"/>
      <c r="M304" s="212">
        <f t="shared" si="1756"/>
        <v>0</v>
      </c>
      <c r="N304" s="212"/>
      <c r="O304" s="212"/>
      <c r="P304" s="212">
        <f t="shared" si="1758"/>
        <v>0</v>
      </c>
      <c r="Q304" s="212"/>
      <c r="R304" s="212"/>
      <c r="S304" s="212">
        <f t="shared" si="1760"/>
        <v>0</v>
      </c>
      <c r="T304" s="212"/>
      <c r="U304" s="212"/>
      <c r="V304" s="212">
        <f t="shared" si="1762"/>
        <v>0</v>
      </c>
      <c r="W304" s="212"/>
      <c r="X304" s="212"/>
      <c r="Y304" s="212">
        <f t="shared" si="1764"/>
        <v>0</v>
      </c>
      <c r="Z304" s="212"/>
      <c r="AA304" s="212"/>
      <c r="AB304" s="212">
        <f t="shared" si="1766"/>
        <v>0</v>
      </c>
      <c r="AC304" s="212"/>
      <c r="AD304" s="212"/>
      <c r="AE304" s="212">
        <f t="shared" si="1768"/>
        <v>0</v>
      </c>
      <c r="AF304" s="212"/>
      <c r="AG304" s="212"/>
      <c r="AH304" s="212">
        <f t="shared" si="1770"/>
        <v>0</v>
      </c>
      <c r="AI304" s="212"/>
      <c r="AJ304" s="212"/>
      <c r="AK304" s="212">
        <f t="shared" si="1772"/>
        <v>0</v>
      </c>
      <c r="AL304" s="212"/>
      <c r="AM304" s="212"/>
      <c r="AN304" s="212">
        <f t="shared" si="1774"/>
        <v>0</v>
      </c>
      <c r="AO304" s="306"/>
      <c r="AP304" s="212"/>
      <c r="AQ304" s="212">
        <f t="shared" si="1776"/>
        <v>0</v>
      </c>
      <c r="AR304" s="359"/>
    </row>
    <row r="305" spans="1:44" ht="29.1" customHeight="1">
      <c r="A305" s="356"/>
      <c r="B305" s="357"/>
      <c r="C305" s="358"/>
      <c r="D305" s="180" t="s">
        <v>43</v>
      </c>
      <c r="E305" s="306">
        <f t="shared" si="1792"/>
        <v>5489.0659999999998</v>
      </c>
      <c r="F305" s="306">
        <f t="shared" si="1793"/>
        <v>0</v>
      </c>
      <c r="G305" s="212">
        <f t="shared" si="1794"/>
        <v>0</v>
      </c>
      <c r="H305" s="212"/>
      <c r="I305" s="212"/>
      <c r="J305" s="212">
        <f t="shared" si="1795"/>
        <v>0</v>
      </c>
      <c r="K305" s="212"/>
      <c r="L305" s="212"/>
      <c r="M305" s="212">
        <f t="shared" si="1756"/>
        <v>0</v>
      </c>
      <c r="N305" s="212"/>
      <c r="O305" s="212"/>
      <c r="P305" s="212">
        <f t="shared" si="1758"/>
        <v>0</v>
      </c>
      <c r="Q305" s="212"/>
      <c r="R305" s="212"/>
      <c r="S305" s="212">
        <f t="shared" si="1760"/>
        <v>0</v>
      </c>
      <c r="T305" s="212"/>
      <c r="U305" s="212"/>
      <c r="V305" s="212">
        <f t="shared" si="1762"/>
        <v>0</v>
      </c>
      <c r="W305" s="212"/>
      <c r="X305" s="212"/>
      <c r="Y305" s="212">
        <f t="shared" si="1764"/>
        <v>0</v>
      </c>
      <c r="Z305" s="212"/>
      <c r="AA305" s="212"/>
      <c r="AB305" s="212">
        <f t="shared" si="1766"/>
        <v>0</v>
      </c>
      <c r="AC305" s="212"/>
      <c r="AD305" s="212"/>
      <c r="AE305" s="212">
        <f t="shared" si="1768"/>
        <v>0</v>
      </c>
      <c r="AF305" s="212"/>
      <c r="AG305" s="212"/>
      <c r="AH305" s="212">
        <f t="shared" si="1770"/>
        <v>0</v>
      </c>
      <c r="AI305" s="212"/>
      <c r="AJ305" s="212"/>
      <c r="AK305" s="212">
        <f t="shared" si="1772"/>
        <v>0</v>
      </c>
      <c r="AL305" s="212"/>
      <c r="AM305" s="212"/>
      <c r="AN305" s="212">
        <f t="shared" si="1774"/>
        <v>0</v>
      </c>
      <c r="AO305" s="306">
        <v>5489.0659999999998</v>
      </c>
      <c r="AP305" s="212"/>
      <c r="AQ305" s="212">
        <f t="shared" si="1776"/>
        <v>0</v>
      </c>
      <c r="AR305" s="359"/>
    </row>
    <row r="306" spans="1:44" ht="29.1" customHeight="1">
      <c r="A306" s="356"/>
      <c r="B306" s="357"/>
      <c r="C306" s="358"/>
      <c r="D306" s="118" t="s">
        <v>263</v>
      </c>
      <c r="E306" s="306">
        <f t="shared" si="1792"/>
        <v>0</v>
      </c>
      <c r="F306" s="306">
        <f t="shared" si="1793"/>
        <v>0</v>
      </c>
      <c r="G306" s="212">
        <f t="shared" si="1794"/>
        <v>0</v>
      </c>
      <c r="H306" s="212"/>
      <c r="I306" s="212"/>
      <c r="J306" s="212">
        <f t="shared" si="1795"/>
        <v>0</v>
      </c>
      <c r="K306" s="212"/>
      <c r="L306" s="212"/>
      <c r="M306" s="212">
        <f t="shared" si="1756"/>
        <v>0</v>
      </c>
      <c r="N306" s="212"/>
      <c r="O306" s="212"/>
      <c r="P306" s="212">
        <f t="shared" si="1758"/>
        <v>0</v>
      </c>
      <c r="Q306" s="212"/>
      <c r="R306" s="212"/>
      <c r="S306" s="212">
        <f t="shared" si="1760"/>
        <v>0</v>
      </c>
      <c r="T306" s="212"/>
      <c r="U306" s="212"/>
      <c r="V306" s="212">
        <f t="shared" si="1762"/>
        <v>0</v>
      </c>
      <c r="W306" s="212"/>
      <c r="X306" s="212"/>
      <c r="Y306" s="212">
        <f t="shared" si="1764"/>
        <v>0</v>
      </c>
      <c r="Z306" s="212"/>
      <c r="AA306" s="212"/>
      <c r="AB306" s="212">
        <f t="shared" si="1766"/>
        <v>0</v>
      </c>
      <c r="AC306" s="212"/>
      <c r="AD306" s="212"/>
      <c r="AE306" s="212">
        <f t="shared" si="1768"/>
        <v>0</v>
      </c>
      <c r="AF306" s="212"/>
      <c r="AG306" s="212"/>
      <c r="AH306" s="212">
        <f t="shared" si="1770"/>
        <v>0</v>
      </c>
      <c r="AI306" s="212"/>
      <c r="AJ306" s="212"/>
      <c r="AK306" s="212">
        <f t="shared" si="1772"/>
        <v>0</v>
      </c>
      <c r="AL306" s="212"/>
      <c r="AM306" s="212"/>
      <c r="AN306" s="212">
        <f t="shared" si="1774"/>
        <v>0</v>
      </c>
      <c r="AO306" s="306"/>
      <c r="AP306" s="212"/>
      <c r="AQ306" s="212">
        <f t="shared" si="1776"/>
        <v>0</v>
      </c>
      <c r="AR306" s="359"/>
    </row>
    <row r="307" spans="1:44" ht="28.5" customHeight="1">
      <c r="A307" s="356" t="s">
        <v>401</v>
      </c>
      <c r="B307" s="357" t="s">
        <v>449</v>
      </c>
      <c r="C307" s="358" t="s">
        <v>445</v>
      </c>
      <c r="D307" s="225" t="s">
        <v>41</v>
      </c>
      <c r="E307" s="227">
        <f>H307+K307+N307+Q307+T307+W307+Z307+AC307+AF307+AI307+AL307+AO307</f>
        <v>7334.4769999999999</v>
      </c>
      <c r="F307" s="227">
        <f>I307+L307+O307+R307+U307+X307+AA307+AD307+AG307+AJ307+AM307+AP307</f>
        <v>0</v>
      </c>
      <c r="G307" s="210">
        <f>IF(F307,F307/E307*100,0)</f>
        <v>0</v>
      </c>
      <c r="H307" s="210">
        <f>SUM(H308:H311)</f>
        <v>0</v>
      </c>
      <c r="I307" s="210">
        <f>SUM(I308:I311)</f>
        <v>0</v>
      </c>
      <c r="J307" s="210">
        <f>IF(I307,I307/H307*100,0)</f>
        <v>0</v>
      </c>
      <c r="K307" s="210">
        <f t="shared" ref="K307:L307" si="1796">SUM(K308:K311)</f>
        <v>0</v>
      </c>
      <c r="L307" s="210">
        <f t="shared" si="1796"/>
        <v>0</v>
      </c>
      <c r="M307" s="210">
        <f t="shared" si="1756"/>
        <v>0</v>
      </c>
      <c r="N307" s="210">
        <f t="shared" ref="N307:O307" si="1797">SUM(N308:N311)</f>
        <v>0</v>
      </c>
      <c r="O307" s="210">
        <f t="shared" si="1797"/>
        <v>0</v>
      </c>
      <c r="P307" s="210">
        <f t="shared" si="1758"/>
        <v>0</v>
      </c>
      <c r="Q307" s="210">
        <f t="shared" ref="Q307:R307" si="1798">SUM(Q308:Q311)</f>
        <v>0</v>
      </c>
      <c r="R307" s="210">
        <f t="shared" si="1798"/>
        <v>0</v>
      </c>
      <c r="S307" s="210">
        <f t="shared" si="1760"/>
        <v>0</v>
      </c>
      <c r="T307" s="210">
        <f t="shared" ref="T307:U307" si="1799">SUM(T308:T311)</f>
        <v>0</v>
      </c>
      <c r="U307" s="210">
        <f t="shared" si="1799"/>
        <v>0</v>
      </c>
      <c r="V307" s="210">
        <f t="shared" si="1762"/>
        <v>0</v>
      </c>
      <c r="W307" s="210">
        <f t="shared" ref="W307:X307" si="1800">SUM(W308:W311)</f>
        <v>0</v>
      </c>
      <c r="X307" s="210">
        <f t="shared" si="1800"/>
        <v>0</v>
      </c>
      <c r="Y307" s="210">
        <f t="shared" si="1764"/>
        <v>0</v>
      </c>
      <c r="Z307" s="210">
        <f t="shared" ref="Z307:AA307" si="1801">SUM(Z308:Z311)</f>
        <v>0</v>
      </c>
      <c r="AA307" s="210">
        <f t="shared" si="1801"/>
        <v>0</v>
      </c>
      <c r="AB307" s="210">
        <f t="shared" si="1766"/>
        <v>0</v>
      </c>
      <c r="AC307" s="210">
        <f t="shared" ref="AC307:AD307" si="1802">SUM(AC308:AC311)</f>
        <v>0</v>
      </c>
      <c r="AD307" s="210">
        <f t="shared" si="1802"/>
        <v>0</v>
      </c>
      <c r="AE307" s="210">
        <f t="shared" si="1768"/>
        <v>0</v>
      </c>
      <c r="AF307" s="210">
        <f t="shared" ref="AF307:AG307" si="1803">SUM(AF308:AF311)</f>
        <v>0</v>
      </c>
      <c r="AG307" s="210">
        <f t="shared" si="1803"/>
        <v>0</v>
      </c>
      <c r="AH307" s="210">
        <f t="shared" si="1770"/>
        <v>0</v>
      </c>
      <c r="AI307" s="210">
        <f t="shared" ref="AI307:AJ307" si="1804">SUM(AI308:AI311)</f>
        <v>0</v>
      </c>
      <c r="AJ307" s="210">
        <f t="shared" si="1804"/>
        <v>0</v>
      </c>
      <c r="AK307" s="210">
        <f t="shared" si="1772"/>
        <v>0</v>
      </c>
      <c r="AL307" s="210">
        <f t="shared" ref="AL307:AM307" si="1805">SUM(AL308:AL311)</f>
        <v>0</v>
      </c>
      <c r="AM307" s="210">
        <f t="shared" si="1805"/>
        <v>0</v>
      </c>
      <c r="AN307" s="210">
        <f t="shared" si="1774"/>
        <v>0</v>
      </c>
      <c r="AO307" s="227">
        <f t="shared" ref="AO307:AP307" si="1806">SUM(AO308:AO311)</f>
        <v>7334.4769999999999</v>
      </c>
      <c r="AP307" s="210">
        <f t="shared" si="1806"/>
        <v>0</v>
      </c>
      <c r="AQ307" s="210">
        <f t="shared" si="1776"/>
        <v>0</v>
      </c>
      <c r="AR307" s="359"/>
    </row>
    <row r="308" spans="1:44" ht="33" customHeight="1">
      <c r="A308" s="356"/>
      <c r="B308" s="357"/>
      <c r="C308" s="358"/>
      <c r="D308" s="179" t="s">
        <v>37</v>
      </c>
      <c r="E308" s="306">
        <f t="shared" ref="E308:E311" si="1807">H308+K308+N308+Q308+T308+W308+Z308+AC308+AF308+AI308+AL308+AO308</f>
        <v>0</v>
      </c>
      <c r="F308" s="306">
        <f t="shared" ref="F308:F311" si="1808">I308+L308+O308+R308+U308+X308+AA308+AD308+AG308+AJ308+AM308+AP308</f>
        <v>0</v>
      </c>
      <c r="G308" s="212">
        <f t="shared" ref="G308:G311" si="1809">IF(F308,F308/E308*100,0)</f>
        <v>0</v>
      </c>
      <c r="H308" s="212"/>
      <c r="I308" s="212"/>
      <c r="J308" s="212">
        <f t="shared" ref="J308:J311" si="1810">IF(I308,I308/H308*100,0)</f>
        <v>0</v>
      </c>
      <c r="K308" s="212"/>
      <c r="L308" s="212"/>
      <c r="M308" s="212">
        <f t="shared" si="1756"/>
        <v>0</v>
      </c>
      <c r="N308" s="212"/>
      <c r="O308" s="212"/>
      <c r="P308" s="212">
        <f t="shared" si="1758"/>
        <v>0</v>
      </c>
      <c r="Q308" s="212"/>
      <c r="R308" s="212"/>
      <c r="S308" s="212">
        <f t="shared" si="1760"/>
        <v>0</v>
      </c>
      <c r="T308" s="212"/>
      <c r="U308" s="212"/>
      <c r="V308" s="212">
        <f t="shared" si="1762"/>
        <v>0</v>
      </c>
      <c r="W308" s="212"/>
      <c r="X308" s="212"/>
      <c r="Y308" s="212">
        <f t="shared" si="1764"/>
        <v>0</v>
      </c>
      <c r="Z308" s="212"/>
      <c r="AA308" s="212"/>
      <c r="AB308" s="212">
        <f t="shared" si="1766"/>
        <v>0</v>
      </c>
      <c r="AC308" s="212"/>
      <c r="AD308" s="212"/>
      <c r="AE308" s="212">
        <f t="shared" si="1768"/>
        <v>0</v>
      </c>
      <c r="AF308" s="212"/>
      <c r="AG308" s="212"/>
      <c r="AH308" s="212">
        <f t="shared" si="1770"/>
        <v>0</v>
      </c>
      <c r="AI308" s="212"/>
      <c r="AJ308" s="212"/>
      <c r="AK308" s="212">
        <f t="shared" si="1772"/>
        <v>0</v>
      </c>
      <c r="AL308" s="212"/>
      <c r="AM308" s="212"/>
      <c r="AN308" s="212">
        <f t="shared" si="1774"/>
        <v>0</v>
      </c>
      <c r="AO308" s="306"/>
      <c r="AP308" s="212"/>
      <c r="AQ308" s="212">
        <f t="shared" si="1776"/>
        <v>0</v>
      </c>
      <c r="AR308" s="359"/>
    </row>
    <row r="309" spans="1:44" ht="38.25" customHeight="1">
      <c r="A309" s="356"/>
      <c r="B309" s="357"/>
      <c r="C309" s="358"/>
      <c r="D309" s="179" t="s">
        <v>2</v>
      </c>
      <c r="E309" s="306">
        <f t="shared" si="1807"/>
        <v>0</v>
      </c>
      <c r="F309" s="306">
        <f t="shared" si="1808"/>
        <v>0</v>
      </c>
      <c r="G309" s="212">
        <f t="shared" si="1809"/>
        <v>0</v>
      </c>
      <c r="H309" s="212"/>
      <c r="I309" s="212"/>
      <c r="J309" s="212">
        <f t="shared" si="1810"/>
        <v>0</v>
      </c>
      <c r="K309" s="212"/>
      <c r="L309" s="212"/>
      <c r="M309" s="212">
        <f t="shared" si="1756"/>
        <v>0</v>
      </c>
      <c r="N309" s="212"/>
      <c r="O309" s="212"/>
      <c r="P309" s="212">
        <f t="shared" si="1758"/>
        <v>0</v>
      </c>
      <c r="Q309" s="212"/>
      <c r="R309" s="212"/>
      <c r="S309" s="212">
        <f t="shared" si="1760"/>
        <v>0</v>
      </c>
      <c r="T309" s="212"/>
      <c r="U309" s="212"/>
      <c r="V309" s="212">
        <f t="shared" si="1762"/>
        <v>0</v>
      </c>
      <c r="W309" s="212"/>
      <c r="X309" s="212"/>
      <c r="Y309" s="212">
        <f t="shared" si="1764"/>
        <v>0</v>
      </c>
      <c r="Z309" s="212"/>
      <c r="AA309" s="212"/>
      <c r="AB309" s="212">
        <f t="shared" si="1766"/>
        <v>0</v>
      </c>
      <c r="AC309" s="212"/>
      <c r="AD309" s="212"/>
      <c r="AE309" s="212">
        <f t="shared" si="1768"/>
        <v>0</v>
      </c>
      <c r="AF309" s="212"/>
      <c r="AG309" s="212"/>
      <c r="AH309" s="212">
        <f t="shared" si="1770"/>
        <v>0</v>
      </c>
      <c r="AI309" s="212"/>
      <c r="AJ309" s="212"/>
      <c r="AK309" s="212">
        <f t="shared" si="1772"/>
        <v>0</v>
      </c>
      <c r="AL309" s="212"/>
      <c r="AM309" s="212"/>
      <c r="AN309" s="212">
        <f t="shared" si="1774"/>
        <v>0</v>
      </c>
      <c r="AO309" s="306"/>
      <c r="AP309" s="212"/>
      <c r="AQ309" s="212">
        <f t="shared" si="1776"/>
        <v>0</v>
      </c>
      <c r="AR309" s="359"/>
    </row>
    <row r="310" spans="1:44" ht="29.1" customHeight="1">
      <c r="A310" s="356"/>
      <c r="B310" s="357"/>
      <c r="C310" s="358"/>
      <c r="D310" s="180" t="s">
        <v>43</v>
      </c>
      <c r="E310" s="306">
        <f t="shared" si="1807"/>
        <v>7334.4769999999999</v>
      </c>
      <c r="F310" s="306">
        <f t="shared" si="1808"/>
        <v>0</v>
      </c>
      <c r="G310" s="212">
        <f t="shared" si="1809"/>
        <v>0</v>
      </c>
      <c r="H310" s="212"/>
      <c r="I310" s="212"/>
      <c r="J310" s="212">
        <f t="shared" si="1810"/>
        <v>0</v>
      </c>
      <c r="K310" s="212"/>
      <c r="L310" s="212"/>
      <c r="M310" s="212">
        <f t="shared" si="1756"/>
        <v>0</v>
      </c>
      <c r="N310" s="212"/>
      <c r="O310" s="212"/>
      <c r="P310" s="212">
        <f t="shared" si="1758"/>
        <v>0</v>
      </c>
      <c r="Q310" s="212"/>
      <c r="R310" s="212"/>
      <c r="S310" s="212">
        <f t="shared" si="1760"/>
        <v>0</v>
      </c>
      <c r="T310" s="212"/>
      <c r="U310" s="212"/>
      <c r="V310" s="212">
        <f t="shared" si="1762"/>
        <v>0</v>
      </c>
      <c r="W310" s="212"/>
      <c r="X310" s="212"/>
      <c r="Y310" s="212">
        <f t="shared" si="1764"/>
        <v>0</v>
      </c>
      <c r="Z310" s="212"/>
      <c r="AA310" s="212"/>
      <c r="AB310" s="212">
        <f t="shared" si="1766"/>
        <v>0</v>
      </c>
      <c r="AC310" s="212"/>
      <c r="AD310" s="212"/>
      <c r="AE310" s="212">
        <f t="shared" si="1768"/>
        <v>0</v>
      </c>
      <c r="AF310" s="212"/>
      <c r="AG310" s="212"/>
      <c r="AH310" s="212">
        <f t="shared" si="1770"/>
        <v>0</v>
      </c>
      <c r="AI310" s="212"/>
      <c r="AJ310" s="212"/>
      <c r="AK310" s="212">
        <f t="shared" si="1772"/>
        <v>0</v>
      </c>
      <c r="AL310" s="212"/>
      <c r="AM310" s="212"/>
      <c r="AN310" s="212">
        <f t="shared" si="1774"/>
        <v>0</v>
      </c>
      <c r="AO310" s="306">
        <v>7334.4769999999999</v>
      </c>
      <c r="AP310" s="212"/>
      <c r="AQ310" s="212">
        <f t="shared" si="1776"/>
        <v>0</v>
      </c>
      <c r="AR310" s="359"/>
    </row>
    <row r="311" spans="1:44" ht="29.1" customHeight="1">
      <c r="A311" s="356"/>
      <c r="B311" s="357"/>
      <c r="C311" s="358"/>
      <c r="D311" s="118" t="s">
        <v>263</v>
      </c>
      <c r="E311" s="306">
        <f t="shared" si="1807"/>
        <v>0</v>
      </c>
      <c r="F311" s="306">
        <f t="shared" si="1808"/>
        <v>0</v>
      </c>
      <c r="G311" s="212">
        <f t="shared" si="1809"/>
        <v>0</v>
      </c>
      <c r="H311" s="212"/>
      <c r="I311" s="212"/>
      <c r="J311" s="212">
        <f t="shared" si="1810"/>
        <v>0</v>
      </c>
      <c r="K311" s="212"/>
      <c r="L311" s="212"/>
      <c r="M311" s="212">
        <f t="shared" si="1756"/>
        <v>0</v>
      </c>
      <c r="N311" s="212"/>
      <c r="O311" s="212"/>
      <c r="P311" s="212">
        <f t="shared" si="1758"/>
        <v>0</v>
      </c>
      <c r="Q311" s="212"/>
      <c r="R311" s="212"/>
      <c r="S311" s="212">
        <f t="shared" si="1760"/>
        <v>0</v>
      </c>
      <c r="T311" s="212"/>
      <c r="U311" s="212"/>
      <c r="V311" s="212">
        <f t="shared" si="1762"/>
        <v>0</v>
      </c>
      <c r="W311" s="212"/>
      <c r="X311" s="212"/>
      <c r="Y311" s="212">
        <f t="shared" si="1764"/>
        <v>0</v>
      </c>
      <c r="Z311" s="212"/>
      <c r="AA311" s="212"/>
      <c r="AB311" s="212">
        <f t="shared" si="1766"/>
        <v>0</v>
      </c>
      <c r="AC311" s="212"/>
      <c r="AD311" s="212"/>
      <c r="AE311" s="212">
        <f t="shared" si="1768"/>
        <v>0</v>
      </c>
      <c r="AF311" s="212"/>
      <c r="AG311" s="212"/>
      <c r="AH311" s="212">
        <f t="shared" si="1770"/>
        <v>0</v>
      </c>
      <c r="AI311" s="212"/>
      <c r="AJ311" s="212"/>
      <c r="AK311" s="212">
        <f t="shared" si="1772"/>
        <v>0</v>
      </c>
      <c r="AL311" s="212"/>
      <c r="AM311" s="212"/>
      <c r="AN311" s="212">
        <f t="shared" si="1774"/>
        <v>0</v>
      </c>
      <c r="AO311" s="306"/>
      <c r="AP311" s="212"/>
      <c r="AQ311" s="212">
        <f t="shared" si="1776"/>
        <v>0</v>
      </c>
      <c r="AR311" s="359"/>
    </row>
    <row r="312" spans="1:44" ht="29.1" customHeight="1">
      <c r="A312" s="356" t="s">
        <v>402</v>
      </c>
      <c r="B312" s="357" t="s">
        <v>450</v>
      </c>
      <c r="C312" s="358" t="s">
        <v>445</v>
      </c>
      <c r="D312" s="225" t="s">
        <v>41</v>
      </c>
      <c r="E312" s="227">
        <f>H312+K312+N312+Q312+T312+W312+Z312+AC312+AF312+AI312+AL312+AO312</f>
        <v>5654.1760000000004</v>
      </c>
      <c r="F312" s="227">
        <f>I312+L312+O312+R312+U312+X312+AA312+AD312+AG312+AJ312+AM312+AP312</f>
        <v>0</v>
      </c>
      <c r="G312" s="210">
        <f>IF(F312,F312/E312*100,0)</f>
        <v>0</v>
      </c>
      <c r="H312" s="210">
        <f>SUM(H313:H316)</f>
        <v>0</v>
      </c>
      <c r="I312" s="210">
        <f>SUM(I313:I316)</f>
        <v>0</v>
      </c>
      <c r="J312" s="210">
        <f>IF(I312,I312/H312*100,0)</f>
        <v>0</v>
      </c>
      <c r="K312" s="210">
        <f t="shared" ref="K312:L312" si="1811">SUM(K313:K316)</f>
        <v>0</v>
      </c>
      <c r="L312" s="210">
        <f t="shared" si="1811"/>
        <v>0</v>
      </c>
      <c r="M312" s="210">
        <f t="shared" si="1756"/>
        <v>0</v>
      </c>
      <c r="N312" s="210">
        <f t="shared" ref="N312:O312" si="1812">SUM(N313:N316)</f>
        <v>0</v>
      </c>
      <c r="O312" s="210">
        <f t="shared" si="1812"/>
        <v>0</v>
      </c>
      <c r="P312" s="210">
        <f t="shared" si="1758"/>
        <v>0</v>
      </c>
      <c r="Q312" s="210">
        <f t="shared" ref="Q312:R312" si="1813">SUM(Q313:Q316)</f>
        <v>0</v>
      </c>
      <c r="R312" s="210">
        <f t="shared" si="1813"/>
        <v>0</v>
      </c>
      <c r="S312" s="210">
        <f t="shared" si="1760"/>
        <v>0</v>
      </c>
      <c r="T312" s="210">
        <f t="shared" ref="T312:U312" si="1814">SUM(T313:T316)</f>
        <v>0</v>
      </c>
      <c r="U312" s="210">
        <f t="shared" si="1814"/>
        <v>0</v>
      </c>
      <c r="V312" s="210">
        <f t="shared" si="1762"/>
        <v>0</v>
      </c>
      <c r="W312" s="210">
        <f t="shared" ref="W312:X312" si="1815">SUM(W313:W316)</f>
        <v>0</v>
      </c>
      <c r="X312" s="210">
        <f t="shared" si="1815"/>
        <v>0</v>
      </c>
      <c r="Y312" s="210">
        <f t="shared" si="1764"/>
        <v>0</v>
      </c>
      <c r="Z312" s="210">
        <f t="shared" ref="Z312:AA312" si="1816">SUM(Z313:Z316)</f>
        <v>0</v>
      </c>
      <c r="AA312" s="210">
        <f t="shared" si="1816"/>
        <v>0</v>
      </c>
      <c r="AB312" s="210">
        <f t="shared" si="1766"/>
        <v>0</v>
      </c>
      <c r="AC312" s="210">
        <f t="shared" ref="AC312:AD312" si="1817">SUM(AC313:AC316)</f>
        <v>0</v>
      </c>
      <c r="AD312" s="210">
        <f t="shared" si="1817"/>
        <v>0</v>
      </c>
      <c r="AE312" s="210">
        <f t="shared" si="1768"/>
        <v>0</v>
      </c>
      <c r="AF312" s="210">
        <f t="shared" ref="AF312:AG312" si="1818">SUM(AF313:AF316)</f>
        <v>0</v>
      </c>
      <c r="AG312" s="210">
        <f t="shared" si="1818"/>
        <v>0</v>
      </c>
      <c r="AH312" s="210">
        <f t="shared" si="1770"/>
        <v>0</v>
      </c>
      <c r="AI312" s="210">
        <f t="shared" ref="AI312:AJ312" si="1819">SUM(AI313:AI316)</f>
        <v>0</v>
      </c>
      <c r="AJ312" s="210">
        <f t="shared" si="1819"/>
        <v>0</v>
      </c>
      <c r="AK312" s="210">
        <f t="shared" si="1772"/>
        <v>0</v>
      </c>
      <c r="AL312" s="210">
        <f t="shared" ref="AL312:AM312" si="1820">SUM(AL313:AL316)</f>
        <v>0</v>
      </c>
      <c r="AM312" s="210">
        <f t="shared" si="1820"/>
        <v>0</v>
      </c>
      <c r="AN312" s="210">
        <f t="shared" si="1774"/>
        <v>0</v>
      </c>
      <c r="AO312" s="227">
        <f t="shared" ref="AO312:AP312" si="1821">SUM(AO313:AO316)</f>
        <v>5654.1760000000004</v>
      </c>
      <c r="AP312" s="210">
        <f t="shared" si="1821"/>
        <v>0</v>
      </c>
      <c r="AQ312" s="210">
        <f t="shared" si="1776"/>
        <v>0</v>
      </c>
      <c r="AR312" s="359"/>
    </row>
    <row r="313" spans="1:44" ht="33" customHeight="1">
      <c r="A313" s="356"/>
      <c r="B313" s="357"/>
      <c r="C313" s="358"/>
      <c r="D313" s="179" t="s">
        <v>37</v>
      </c>
      <c r="E313" s="306">
        <f t="shared" ref="E313:E316" si="1822">H313+K313+N313+Q313+T313+W313+Z313+AC313+AF313+AI313+AL313+AO313</f>
        <v>0</v>
      </c>
      <c r="F313" s="306">
        <f t="shared" ref="F313:F316" si="1823">I313+L313+O313+R313+U313+X313+AA313+AD313+AG313+AJ313+AM313+AP313</f>
        <v>0</v>
      </c>
      <c r="G313" s="212">
        <f t="shared" ref="G313:G316" si="1824">IF(F313,F313/E313*100,0)</f>
        <v>0</v>
      </c>
      <c r="H313" s="212"/>
      <c r="I313" s="212"/>
      <c r="J313" s="212">
        <f t="shared" ref="J313:J316" si="1825">IF(I313,I313/H313*100,0)</f>
        <v>0</v>
      </c>
      <c r="K313" s="212"/>
      <c r="L313" s="212"/>
      <c r="M313" s="212">
        <f t="shared" si="1756"/>
        <v>0</v>
      </c>
      <c r="N313" s="212"/>
      <c r="O313" s="212"/>
      <c r="P313" s="212">
        <f t="shared" si="1758"/>
        <v>0</v>
      </c>
      <c r="Q313" s="212"/>
      <c r="R313" s="212"/>
      <c r="S313" s="212">
        <f t="shared" si="1760"/>
        <v>0</v>
      </c>
      <c r="T313" s="212"/>
      <c r="U313" s="212"/>
      <c r="V313" s="212">
        <f t="shared" si="1762"/>
        <v>0</v>
      </c>
      <c r="W313" s="212"/>
      <c r="X313" s="212"/>
      <c r="Y313" s="212">
        <f t="shared" si="1764"/>
        <v>0</v>
      </c>
      <c r="Z313" s="212"/>
      <c r="AA313" s="212"/>
      <c r="AB313" s="212">
        <f t="shared" si="1766"/>
        <v>0</v>
      </c>
      <c r="AC313" s="212"/>
      <c r="AD313" s="212"/>
      <c r="AE313" s="212">
        <f t="shared" si="1768"/>
        <v>0</v>
      </c>
      <c r="AF313" s="212"/>
      <c r="AG313" s="212"/>
      <c r="AH313" s="212">
        <f t="shared" si="1770"/>
        <v>0</v>
      </c>
      <c r="AI313" s="212"/>
      <c r="AJ313" s="212"/>
      <c r="AK313" s="212">
        <f t="shared" si="1772"/>
        <v>0</v>
      </c>
      <c r="AL313" s="212"/>
      <c r="AM313" s="212"/>
      <c r="AN313" s="212">
        <f t="shared" si="1774"/>
        <v>0</v>
      </c>
      <c r="AO313" s="306"/>
      <c r="AP313" s="212"/>
      <c r="AQ313" s="212">
        <f t="shared" si="1776"/>
        <v>0</v>
      </c>
      <c r="AR313" s="359"/>
    </row>
    <row r="314" spans="1:44" ht="38.25" customHeight="1">
      <c r="A314" s="356"/>
      <c r="B314" s="357"/>
      <c r="C314" s="358"/>
      <c r="D314" s="179" t="s">
        <v>2</v>
      </c>
      <c r="E314" s="306">
        <f t="shared" si="1822"/>
        <v>0</v>
      </c>
      <c r="F314" s="306">
        <f t="shared" si="1823"/>
        <v>0</v>
      </c>
      <c r="G314" s="212">
        <f t="shared" si="1824"/>
        <v>0</v>
      </c>
      <c r="H314" s="212"/>
      <c r="I314" s="212"/>
      <c r="J314" s="212">
        <f t="shared" si="1825"/>
        <v>0</v>
      </c>
      <c r="K314" s="212"/>
      <c r="L314" s="212"/>
      <c r="M314" s="212">
        <f t="shared" si="1756"/>
        <v>0</v>
      </c>
      <c r="N314" s="212"/>
      <c r="O314" s="212"/>
      <c r="P314" s="212">
        <f t="shared" si="1758"/>
        <v>0</v>
      </c>
      <c r="Q314" s="212"/>
      <c r="R314" s="212"/>
      <c r="S314" s="212">
        <f t="shared" si="1760"/>
        <v>0</v>
      </c>
      <c r="T314" s="212"/>
      <c r="U314" s="212"/>
      <c r="V314" s="212">
        <f t="shared" si="1762"/>
        <v>0</v>
      </c>
      <c r="W314" s="212"/>
      <c r="X314" s="212"/>
      <c r="Y314" s="212">
        <f t="shared" si="1764"/>
        <v>0</v>
      </c>
      <c r="Z314" s="212"/>
      <c r="AA314" s="212"/>
      <c r="AB314" s="212">
        <f t="shared" si="1766"/>
        <v>0</v>
      </c>
      <c r="AC314" s="212"/>
      <c r="AD314" s="212"/>
      <c r="AE314" s="212">
        <f t="shared" si="1768"/>
        <v>0</v>
      </c>
      <c r="AF314" s="212"/>
      <c r="AG314" s="212"/>
      <c r="AH314" s="212">
        <f t="shared" si="1770"/>
        <v>0</v>
      </c>
      <c r="AI314" s="212"/>
      <c r="AJ314" s="212"/>
      <c r="AK314" s="212">
        <f t="shared" si="1772"/>
        <v>0</v>
      </c>
      <c r="AL314" s="212"/>
      <c r="AM314" s="212"/>
      <c r="AN314" s="212">
        <f t="shared" si="1774"/>
        <v>0</v>
      </c>
      <c r="AO314" s="306"/>
      <c r="AP314" s="212"/>
      <c r="AQ314" s="212">
        <f t="shared" si="1776"/>
        <v>0</v>
      </c>
      <c r="AR314" s="359"/>
    </row>
    <row r="315" spans="1:44" ht="29.1" customHeight="1">
      <c r="A315" s="356"/>
      <c r="B315" s="357"/>
      <c r="C315" s="358"/>
      <c r="D315" s="180" t="s">
        <v>43</v>
      </c>
      <c r="E315" s="306">
        <f t="shared" si="1822"/>
        <v>5654.1760000000004</v>
      </c>
      <c r="F315" s="306">
        <f t="shared" si="1823"/>
        <v>0</v>
      </c>
      <c r="G315" s="212">
        <f t="shared" si="1824"/>
        <v>0</v>
      </c>
      <c r="H315" s="212"/>
      <c r="I315" s="212"/>
      <c r="J315" s="212">
        <f t="shared" si="1825"/>
        <v>0</v>
      </c>
      <c r="K315" s="212"/>
      <c r="L315" s="212"/>
      <c r="M315" s="212">
        <f t="shared" si="1756"/>
        <v>0</v>
      </c>
      <c r="N315" s="212"/>
      <c r="O315" s="212"/>
      <c r="P315" s="212">
        <f t="shared" si="1758"/>
        <v>0</v>
      </c>
      <c r="Q315" s="212"/>
      <c r="R315" s="212"/>
      <c r="S315" s="212">
        <f t="shared" si="1760"/>
        <v>0</v>
      </c>
      <c r="T315" s="212"/>
      <c r="U315" s="212"/>
      <c r="V315" s="212">
        <f t="shared" si="1762"/>
        <v>0</v>
      </c>
      <c r="W315" s="212"/>
      <c r="X315" s="212"/>
      <c r="Y315" s="212">
        <f t="shared" si="1764"/>
        <v>0</v>
      </c>
      <c r="Z315" s="212"/>
      <c r="AA315" s="212"/>
      <c r="AB315" s="212">
        <f t="shared" si="1766"/>
        <v>0</v>
      </c>
      <c r="AC315" s="212"/>
      <c r="AD315" s="212"/>
      <c r="AE315" s="212">
        <f t="shared" si="1768"/>
        <v>0</v>
      </c>
      <c r="AF315" s="212"/>
      <c r="AG315" s="212"/>
      <c r="AH315" s="212">
        <f t="shared" si="1770"/>
        <v>0</v>
      </c>
      <c r="AI315" s="212"/>
      <c r="AJ315" s="212"/>
      <c r="AK315" s="212">
        <f t="shared" si="1772"/>
        <v>0</v>
      </c>
      <c r="AL315" s="212"/>
      <c r="AM315" s="212"/>
      <c r="AN315" s="212">
        <f t="shared" si="1774"/>
        <v>0</v>
      </c>
      <c r="AO315" s="306">
        <v>5654.1760000000004</v>
      </c>
      <c r="AP315" s="212"/>
      <c r="AQ315" s="212">
        <f t="shared" si="1776"/>
        <v>0</v>
      </c>
      <c r="AR315" s="359"/>
    </row>
    <row r="316" spans="1:44" ht="29.1" customHeight="1">
      <c r="A316" s="356"/>
      <c r="B316" s="357"/>
      <c r="C316" s="358"/>
      <c r="D316" s="118" t="s">
        <v>263</v>
      </c>
      <c r="E316" s="306">
        <f t="shared" si="1822"/>
        <v>0</v>
      </c>
      <c r="F316" s="306">
        <f t="shared" si="1823"/>
        <v>0</v>
      </c>
      <c r="G316" s="212">
        <f t="shared" si="1824"/>
        <v>0</v>
      </c>
      <c r="H316" s="212"/>
      <c r="I316" s="212"/>
      <c r="J316" s="212">
        <f t="shared" si="1825"/>
        <v>0</v>
      </c>
      <c r="K316" s="212"/>
      <c r="L316" s="212"/>
      <c r="M316" s="212">
        <f t="shared" si="1756"/>
        <v>0</v>
      </c>
      <c r="N316" s="212"/>
      <c r="O316" s="212"/>
      <c r="P316" s="212">
        <f t="shared" si="1758"/>
        <v>0</v>
      </c>
      <c r="Q316" s="212"/>
      <c r="R316" s="212"/>
      <c r="S316" s="212">
        <f t="shared" si="1760"/>
        <v>0</v>
      </c>
      <c r="T316" s="212"/>
      <c r="U316" s="212"/>
      <c r="V316" s="212">
        <f t="shared" si="1762"/>
        <v>0</v>
      </c>
      <c r="W316" s="212"/>
      <c r="X316" s="212"/>
      <c r="Y316" s="212">
        <f t="shared" si="1764"/>
        <v>0</v>
      </c>
      <c r="Z316" s="212"/>
      <c r="AA316" s="212"/>
      <c r="AB316" s="212">
        <f t="shared" si="1766"/>
        <v>0</v>
      </c>
      <c r="AC316" s="212"/>
      <c r="AD316" s="212"/>
      <c r="AE316" s="212">
        <f t="shared" si="1768"/>
        <v>0</v>
      </c>
      <c r="AF316" s="212"/>
      <c r="AG316" s="212"/>
      <c r="AH316" s="212">
        <f t="shared" si="1770"/>
        <v>0</v>
      </c>
      <c r="AI316" s="212"/>
      <c r="AJ316" s="212"/>
      <c r="AK316" s="212">
        <f t="shared" si="1772"/>
        <v>0</v>
      </c>
      <c r="AL316" s="212"/>
      <c r="AM316" s="212"/>
      <c r="AN316" s="212">
        <f t="shared" si="1774"/>
        <v>0</v>
      </c>
      <c r="AO316" s="306"/>
      <c r="AP316" s="212"/>
      <c r="AQ316" s="212">
        <f t="shared" si="1776"/>
        <v>0</v>
      </c>
      <c r="AR316" s="359"/>
    </row>
    <row r="317" spans="1:44" ht="29.1" customHeight="1">
      <c r="A317" s="356" t="s">
        <v>403</v>
      </c>
      <c r="B317" s="357" t="s">
        <v>451</v>
      </c>
      <c r="C317" s="358" t="s">
        <v>445</v>
      </c>
      <c r="D317" s="225" t="s">
        <v>41</v>
      </c>
      <c r="E317" s="227">
        <f>H317+K317+N317+Q317+T317+W317+Z317+AC317+AF317+AI317+AL317+AO317</f>
        <v>1893.4949999999999</v>
      </c>
      <c r="F317" s="227">
        <f>I317+L317+O317+R317+U317+X317+AA317+AD317+AG317+AJ317+AM317+AP317</f>
        <v>0</v>
      </c>
      <c r="G317" s="210">
        <f>IF(F317,F317/E317*100,0)</f>
        <v>0</v>
      </c>
      <c r="H317" s="210">
        <f>SUM(H318:H321)</f>
        <v>0</v>
      </c>
      <c r="I317" s="210">
        <f>SUM(I318:I321)</f>
        <v>0</v>
      </c>
      <c r="J317" s="210">
        <f>IF(I317,I317/H317*100,0)</f>
        <v>0</v>
      </c>
      <c r="K317" s="210">
        <f t="shared" ref="K317:L317" si="1826">SUM(K318:K321)</f>
        <v>0</v>
      </c>
      <c r="L317" s="210">
        <f t="shared" si="1826"/>
        <v>0</v>
      </c>
      <c r="M317" s="210">
        <f t="shared" si="1756"/>
        <v>0</v>
      </c>
      <c r="N317" s="210">
        <f t="shared" ref="N317:O317" si="1827">SUM(N318:N321)</f>
        <v>0</v>
      </c>
      <c r="O317" s="210">
        <f t="shared" si="1827"/>
        <v>0</v>
      </c>
      <c r="P317" s="210">
        <f t="shared" si="1758"/>
        <v>0</v>
      </c>
      <c r="Q317" s="210">
        <f t="shared" ref="Q317:R317" si="1828">SUM(Q318:Q321)</f>
        <v>0</v>
      </c>
      <c r="R317" s="210">
        <f t="shared" si="1828"/>
        <v>0</v>
      </c>
      <c r="S317" s="210">
        <f t="shared" si="1760"/>
        <v>0</v>
      </c>
      <c r="T317" s="210">
        <f t="shared" ref="T317:U317" si="1829">SUM(T318:T321)</f>
        <v>0</v>
      </c>
      <c r="U317" s="210">
        <f t="shared" si="1829"/>
        <v>0</v>
      </c>
      <c r="V317" s="210">
        <f t="shared" si="1762"/>
        <v>0</v>
      </c>
      <c r="W317" s="210">
        <f t="shared" ref="W317:X317" si="1830">SUM(W318:W321)</f>
        <v>0</v>
      </c>
      <c r="X317" s="210">
        <f t="shared" si="1830"/>
        <v>0</v>
      </c>
      <c r="Y317" s="210">
        <f t="shared" si="1764"/>
        <v>0</v>
      </c>
      <c r="Z317" s="210">
        <f t="shared" ref="Z317:AA317" si="1831">SUM(Z318:Z321)</f>
        <v>0</v>
      </c>
      <c r="AA317" s="210">
        <f t="shared" si="1831"/>
        <v>0</v>
      </c>
      <c r="AB317" s="210">
        <f t="shared" si="1766"/>
        <v>0</v>
      </c>
      <c r="AC317" s="210">
        <f t="shared" ref="AC317:AD317" si="1832">SUM(AC318:AC321)</f>
        <v>0</v>
      </c>
      <c r="AD317" s="210">
        <f t="shared" si="1832"/>
        <v>0</v>
      </c>
      <c r="AE317" s="210">
        <f t="shared" si="1768"/>
        <v>0</v>
      </c>
      <c r="AF317" s="210">
        <f t="shared" ref="AF317:AG317" si="1833">SUM(AF318:AF321)</f>
        <v>0</v>
      </c>
      <c r="AG317" s="210">
        <f t="shared" si="1833"/>
        <v>0</v>
      </c>
      <c r="AH317" s="210">
        <f t="shared" si="1770"/>
        <v>0</v>
      </c>
      <c r="AI317" s="210">
        <f t="shared" ref="AI317:AJ317" si="1834">SUM(AI318:AI321)</f>
        <v>0</v>
      </c>
      <c r="AJ317" s="210">
        <f t="shared" si="1834"/>
        <v>0</v>
      </c>
      <c r="AK317" s="210">
        <f t="shared" si="1772"/>
        <v>0</v>
      </c>
      <c r="AL317" s="210">
        <f t="shared" ref="AL317:AM317" si="1835">SUM(AL318:AL321)</f>
        <v>1893.4949999999999</v>
      </c>
      <c r="AM317" s="210">
        <f t="shared" si="1835"/>
        <v>0</v>
      </c>
      <c r="AN317" s="210">
        <f t="shared" si="1774"/>
        <v>0</v>
      </c>
      <c r="AO317" s="227">
        <f t="shared" ref="AO317:AP317" si="1836">SUM(AO318:AO321)</f>
        <v>0</v>
      </c>
      <c r="AP317" s="210">
        <f t="shared" si="1836"/>
        <v>0</v>
      </c>
      <c r="AQ317" s="210">
        <f t="shared" si="1776"/>
        <v>0</v>
      </c>
      <c r="AR317" s="359"/>
    </row>
    <row r="318" spans="1:44" ht="33" customHeight="1">
      <c r="A318" s="356"/>
      <c r="B318" s="357"/>
      <c r="C318" s="358"/>
      <c r="D318" s="179" t="s">
        <v>37</v>
      </c>
      <c r="E318" s="306">
        <f t="shared" ref="E318:E321" si="1837">H318+K318+N318+Q318+T318+W318+Z318+AC318+AF318+AI318+AL318+AO318</f>
        <v>0</v>
      </c>
      <c r="F318" s="306">
        <f t="shared" ref="F318:F321" si="1838">I318+L318+O318+R318+U318+X318+AA318+AD318+AG318+AJ318+AM318+AP318</f>
        <v>0</v>
      </c>
      <c r="G318" s="212">
        <f t="shared" ref="G318:G321" si="1839">IF(F318,F318/E318*100,0)</f>
        <v>0</v>
      </c>
      <c r="H318" s="212"/>
      <c r="I318" s="212"/>
      <c r="J318" s="212">
        <f t="shared" ref="J318:J321" si="1840">IF(I318,I318/H318*100,0)</f>
        <v>0</v>
      </c>
      <c r="K318" s="212"/>
      <c r="L318" s="212"/>
      <c r="M318" s="212">
        <f t="shared" si="1756"/>
        <v>0</v>
      </c>
      <c r="N318" s="212"/>
      <c r="O318" s="212"/>
      <c r="P318" s="212">
        <f t="shared" si="1758"/>
        <v>0</v>
      </c>
      <c r="Q318" s="212"/>
      <c r="R318" s="212"/>
      <c r="S318" s="212">
        <f t="shared" si="1760"/>
        <v>0</v>
      </c>
      <c r="T318" s="212"/>
      <c r="U318" s="212"/>
      <c r="V318" s="212">
        <f t="shared" si="1762"/>
        <v>0</v>
      </c>
      <c r="W318" s="212"/>
      <c r="X318" s="212"/>
      <c r="Y318" s="212">
        <f t="shared" si="1764"/>
        <v>0</v>
      </c>
      <c r="Z318" s="212"/>
      <c r="AA318" s="212"/>
      <c r="AB318" s="212">
        <f t="shared" si="1766"/>
        <v>0</v>
      </c>
      <c r="AC318" s="212"/>
      <c r="AD318" s="212"/>
      <c r="AE318" s="212">
        <f t="shared" si="1768"/>
        <v>0</v>
      </c>
      <c r="AF318" s="212"/>
      <c r="AG318" s="212"/>
      <c r="AH318" s="212">
        <f t="shared" si="1770"/>
        <v>0</v>
      </c>
      <c r="AI318" s="212"/>
      <c r="AJ318" s="212"/>
      <c r="AK318" s="212">
        <f t="shared" si="1772"/>
        <v>0</v>
      </c>
      <c r="AL318" s="212"/>
      <c r="AM318" s="212"/>
      <c r="AN318" s="212">
        <f t="shared" si="1774"/>
        <v>0</v>
      </c>
      <c r="AO318" s="306"/>
      <c r="AP318" s="212"/>
      <c r="AQ318" s="212">
        <f t="shared" si="1776"/>
        <v>0</v>
      </c>
      <c r="AR318" s="359"/>
    </row>
    <row r="319" spans="1:44" ht="53.25" customHeight="1">
      <c r="A319" s="356"/>
      <c r="B319" s="357"/>
      <c r="C319" s="358"/>
      <c r="D319" s="179" t="s">
        <v>2</v>
      </c>
      <c r="E319" s="306">
        <f t="shared" si="1837"/>
        <v>0</v>
      </c>
      <c r="F319" s="306">
        <f t="shared" si="1838"/>
        <v>0</v>
      </c>
      <c r="G319" s="212">
        <f t="shared" si="1839"/>
        <v>0</v>
      </c>
      <c r="H319" s="212"/>
      <c r="I319" s="212"/>
      <c r="J319" s="212">
        <f t="shared" si="1840"/>
        <v>0</v>
      </c>
      <c r="K319" s="212"/>
      <c r="L319" s="212"/>
      <c r="M319" s="212">
        <f t="shared" si="1756"/>
        <v>0</v>
      </c>
      <c r="N319" s="212"/>
      <c r="O319" s="212"/>
      <c r="P319" s="212">
        <f t="shared" si="1758"/>
        <v>0</v>
      </c>
      <c r="Q319" s="212"/>
      <c r="R319" s="212"/>
      <c r="S319" s="212">
        <f t="shared" si="1760"/>
        <v>0</v>
      </c>
      <c r="T319" s="212"/>
      <c r="U319" s="212"/>
      <c r="V319" s="212">
        <f t="shared" si="1762"/>
        <v>0</v>
      </c>
      <c r="W319" s="212"/>
      <c r="X319" s="212"/>
      <c r="Y319" s="212">
        <f t="shared" si="1764"/>
        <v>0</v>
      </c>
      <c r="Z319" s="212"/>
      <c r="AA319" s="212"/>
      <c r="AB319" s="212">
        <f t="shared" si="1766"/>
        <v>0</v>
      </c>
      <c r="AC319" s="212"/>
      <c r="AD319" s="212"/>
      <c r="AE319" s="212">
        <f t="shared" si="1768"/>
        <v>0</v>
      </c>
      <c r="AF319" s="212"/>
      <c r="AG319" s="212"/>
      <c r="AH319" s="212">
        <f t="shared" si="1770"/>
        <v>0</v>
      </c>
      <c r="AI319" s="212"/>
      <c r="AJ319" s="212"/>
      <c r="AK319" s="212">
        <f t="shared" si="1772"/>
        <v>0</v>
      </c>
      <c r="AL319" s="212"/>
      <c r="AM319" s="212"/>
      <c r="AN319" s="212">
        <f t="shared" si="1774"/>
        <v>0</v>
      </c>
      <c r="AO319" s="306"/>
      <c r="AP319" s="212"/>
      <c r="AQ319" s="212">
        <f t="shared" si="1776"/>
        <v>0</v>
      </c>
      <c r="AR319" s="359"/>
    </row>
    <row r="320" spans="1:44" ht="29.1" customHeight="1">
      <c r="A320" s="356"/>
      <c r="B320" s="357"/>
      <c r="C320" s="358"/>
      <c r="D320" s="180" t="s">
        <v>43</v>
      </c>
      <c r="E320" s="306">
        <f t="shared" si="1837"/>
        <v>1893.4949999999999</v>
      </c>
      <c r="F320" s="306">
        <f t="shared" si="1838"/>
        <v>0</v>
      </c>
      <c r="G320" s="212">
        <f t="shared" si="1839"/>
        <v>0</v>
      </c>
      <c r="H320" s="212"/>
      <c r="I320" s="212"/>
      <c r="J320" s="212">
        <f t="shared" si="1840"/>
        <v>0</v>
      </c>
      <c r="K320" s="212"/>
      <c r="L320" s="212"/>
      <c r="M320" s="212">
        <f t="shared" si="1756"/>
        <v>0</v>
      </c>
      <c r="N320" s="212"/>
      <c r="O320" s="212"/>
      <c r="P320" s="212">
        <f t="shared" si="1758"/>
        <v>0</v>
      </c>
      <c r="Q320" s="212"/>
      <c r="R320" s="212"/>
      <c r="S320" s="212">
        <f t="shared" si="1760"/>
        <v>0</v>
      </c>
      <c r="T320" s="212"/>
      <c r="U320" s="212"/>
      <c r="V320" s="212">
        <f t="shared" si="1762"/>
        <v>0</v>
      </c>
      <c r="W320" s="212"/>
      <c r="X320" s="212"/>
      <c r="Y320" s="212">
        <f t="shared" si="1764"/>
        <v>0</v>
      </c>
      <c r="Z320" s="212"/>
      <c r="AA320" s="212"/>
      <c r="AB320" s="212">
        <f t="shared" si="1766"/>
        <v>0</v>
      </c>
      <c r="AC320" s="212"/>
      <c r="AD320" s="212"/>
      <c r="AE320" s="212">
        <f t="shared" si="1768"/>
        <v>0</v>
      </c>
      <c r="AF320" s="212"/>
      <c r="AG320" s="212"/>
      <c r="AH320" s="212">
        <f t="shared" si="1770"/>
        <v>0</v>
      </c>
      <c r="AI320" s="212"/>
      <c r="AJ320" s="212"/>
      <c r="AK320" s="212">
        <f t="shared" si="1772"/>
        <v>0</v>
      </c>
      <c r="AL320" s="212">
        <v>1893.4949999999999</v>
      </c>
      <c r="AM320" s="212"/>
      <c r="AN320" s="212">
        <f t="shared" si="1774"/>
        <v>0</v>
      </c>
      <c r="AO320" s="306"/>
      <c r="AP320" s="212"/>
      <c r="AQ320" s="212">
        <f t="shared" si="1776"/>
        <v>0</v>
      </c>
      <c r="AR320" s="359"/>
    </row>
    <row r="321" spans="1:44" ht="37.5" customHeight="1">
      <c r="A321" s="356"/>
      <c r="B321" s="357"/>
      <c r="C321" s="358"/>
      <c r="D321" s="118" t="s">
        <v>263</v>
      </c>
      <c r="E321" s="306">
        <f t="shared" si="1837"/>
        <v>0</v>
      </c>
      <c r="F321" s="306">
        <f t="shared" si="1838"/>
        <v>0</v>
      </c>
      <c r="G321" s="212">
        <f t="shared" si="1839"/>
        <v>0</v>
      </c>
      <c r="H321" s="212"/>
      <c r="I321" s="212"/>
      <c r="J321" s="212">
        <f t="shared" si="1840"/>
        <v>0</v>
      </c>
      <c r="K321" s="212"/>
      <c r="L321" s="212"/>
      <c r="M321" s="212">
        <f t="shared" si="1756"/>
        <v>0</v>
      </c>
      <c r="N321" s="212"/>
      <c r="O321" s="212"/>
      <c r="P321" s="212">
        <f t="shared" si="1758"/>
        <v>0</v>
      </c>
      <c r="Q321" s="212"/>
      <c r="R321" s="212"/>
      <c r="S321" s="212">
        <f t="shared" si="1760"/>
        <v>0</v>
      </c>
      <c r="T321" s="212"/>
      <c r="U321" s="212"/>
      <c r="V321" s="212">
        <f t="shared" si="1762"/>
        <v>0</v>
      </c>
      <c r="W321" s="212"/>
      <c r="X321" s="212"/>
      <c r="Y321" s="212">
        <f t="shared" si="1764"/>
        <v>0</v>
      </c>
      <c r="Z321" s="212"/>
      <c r="AA321" s="212"/>
      <c r="AB321" s="212">
        <f t="shared" si="1766"/>
        <v>0</v>
      </c>
      <c r="AC321" s="212"/>
      <c r="AD321" s="212"/>
      <c r="AE321" s="212">
        <f t="shared" si="1768"/>
        <v>0</v>
      </c>
      <c r="AF321" s="212"/>
      <c r="AG321" s="212"/>
      <c r="AH321" s="212">
        <f t="shared" si="1770"/>
        <v>0</v>
      </c>
      <c r="AI321" s="212"/>
      <c r="AJ321" s="212"/>
      <c r="AK321" s="212">
        <f t="shared" si="1772"/>
        <v>0</v>
      </c>
      <c r="AL321" s="212"/>
      <c r="AM321" s="212"/>
      <c r="AN321" s="212">
        <f t="shared" si="1774"/>
        <v>0</v>
      </c>
      <c r="AO321" s="306"/>
      <c r="AP321" s="212"/>
      <c r="AQ321" s="212">
        <f t="shared" si="1776"/>
        <v>0</v>
      </c>
      <c r="AR321" s="359"/>
    </row>
    <row r="322" spans="1:44" ht="29.1" customHeight="1">
      <c r="A322" s="356" t="s">
        <v>404</v>
      </c>
      <c r="B322" s="357" t="s">
        <v>452</v>
      </c>
      <c r="C322" s="358" t="s">
        <v>445</v>
      </c>
      <c r="D322" s="225" t="s">
        <v>41</v>
      </c>
      <c r="E322" s="227">
        <f>H322+K322+N322+Q322+T322+W322+Z322+AC322+AF322+AI322+AL322+AO322</f>
        <v>4482.55</v>
      </c>
      <c r="F322" s="227">
        <f>I322+L322+O322+R322+U322+X322+AA322+AD322+AG322+AJ322+AM322+AP322</f>
        <v>0</v>
      </c>
      <c r="G322" s="210">
        <f>IF(F322,F322/E322*100,0)</f>
        <v>0</v>
      </c>
      <c r="H322" s="210">
        <f>SUM(H323:H326)</f>
        <v>0</v>
      </c>
      <c r="I322" s="210">
        <f>SUM(I323:I326)</f>
        <v>0</v>
      </c>
      <c r="J322" s="210">
        <f>IF(I322,I322/H322*100,0)</f>
        <v>0</v>
      </c>
      <c r="K322" s="210">
        <f t="shared" ref="K322:L322" si="1841">SUM(K323:K326)</f>
        <v>0</v>
      </c>
      <c r="L322" s="210">
        <f t="shared" si="1841"/>
        <v>0</v>
      </c>
      <c r="M322" s="210">
        <f t="shared" si="1756"/>
        <v>0</v>
      </c>
      <c r="N322" s="210">
        <f t="shared" ref="N322:O322" si="1842">SUM(N323:N326)</f>
        <v>0</v>
      </c>
      <c r="O322" s="210">
        <f t="shared" si="1842"/>
        <v>0</v>
      </c>
      <c r="P322" s="210">
        <f t="shared" si="1758"/>
        <v>0</v>
      </c>
      <c r="Q322" s="210">
        <f t="shared" ref="Q322:R322" si="1843">SUM(Q323:Q326)</f>
        <v>0</v>
      </c>
      <c r="R322" s="210">
        <f t="shared" si="1843"/>
        <v>0</v>
      </c>
      <c r="S322" s="210">
        <f t="shared" si="1760"/>
        <v>0</v>
      </c>
      <c r="T322" s="210">
        <f t="shared" ref="T322:U322" si="1844">SUM(T323:T326)</f>
        <v>0</v>
      </c>
      <c r="U322" s="210">
        <f t="shared" si="1844"/>
        <v>0</v>
      </c>
      <c r="V322" s="210">
        <f t="shared" si="1762"/>
        <v>0</v>
      </c>
      <c r="W322" s="210">
        <f t="shared" ref="W322:X322" si="1845">SUM(W323:W326)</f>
        <v>0</v>
      </c>
      <c r="X322" s="210">
        <f t="shared" si="1845"/>
        <v>0</v>
      </c>
      <c r="Y322" s="210">
        <f t="shared" si="1764"/>
        <v>0</v>
      </c>
      <c r="Z322" s="210">
        <f t="shared" ref="Z322:AA322" si="1846">SUM(Z323:Z326)</f>
        <v>0</v>
      </c>
      <c r="AA322" s="210">
        <f t="shared" si="1846"/>
        <v>0</v>
      </c>
      <c r="AB322" s="210">
        <f t="shared" si="1766"/>
        <v>0</v>
      </c>
      <c r="AC322" s="210">
        <f t="shared" ref="AC322:AD322" si="1847">SUM(AC323:AC326)</f>
        <v>0</v>
      </c>
      <c r="AD322" s="210">
        <f t="shared" si="1847"/>
        <v>0</v>
      </c>
      <c r="AE322" s="210">
        <f t="shared" si="1768"/>
        <v>0</v>
      </c>
      <c r="AF322" s="210">
        <f t="shared" ref="AF322:AG322" si="1848">SUM(AF323:AF326)</f>
        <v>0</v>
      </c>
      <c r="AG322" s="210">
        <f t="shared" si="1848"/>
        <v>0</v>
      </c>
      <c r="AH322" s="210">
        <f t="shared" si="1770"/>
        <v>0</v>
      </c>
      <c r="AI322" s="210">
        <f t="shared" ref="AI322:AJ322" si="1849">SUM(AI323:AI326)</f>
        <v>0</v>
      </c>
      <c r="AJ322" s="210">
        <f t="shared" si="1849"/>
        <v>0</v>
      </c>
      <c r="AK322" s="210">
        <f t="shared" si="1772"/>
        <v>0</v>
      </c>
      <c r="AL322" s="210">
        <f t="shared" ref="AL322:AM322" si="1850">SUM(AL323:AL326)</f>
        <v>0</v>
      </c>
      <c r="AM322" s="210">
        <f t="shared" si="1850"/>
        <v>0</v>
      </c>
      <c r="AN322" s="210">
        <f t="shared" si="1774"/>
        <v>0</v>
      </c>
      <c r="AO322" s="227">
        <f t="shared" ref="AO322:AP322" si="1851">SUM(AO323:AO326)</f>
        <v>4482.55</v>
      </c>
      <c r="AP322" s="210">
        <f t="shared" si="1851"/>
        <v>0</v>
      </c>
      <c r="AQ322" s="210">
        <f t="shared" si="1776"/>
        <v>0</v>
      </c>
      <c r="AR322" s="359"/>
    </row>
    <row r="323" spans="1:44" ht="33" customHeight="1">
      <c r="A323" s="356"/>
      <c r="B323" s="357"/>
      <c r="C323" s="358"/>
      <c r="D323" s="179" t="s">
        <v>37</v>
      </c>
      <c r="E323" s="306">
        <f t="shared" ref="E323:E326" si="1852">H323+K323+N323+Q323+T323+W323+Z323+AC323+AF323+AI323+AL323+AO323</f>
        <v>0</v>
      </c>
      <c r="F323" s="306">
        <f t="shared" ref="F323:F326" si="1853">I323+L323+O323+R323+U323+X323+AA323+AD323+AG323+AJ323+AM323+AP323</f>
        <v>0</v>
      </c>
      <c r="G323" s="212">
        <f t="shared" ref="G323:G326" si="1854">IF(F323,F323/E323*100,0)</f>
        <v>0</v>
      </c>
      <c r="H323" s="212"/>
      <c r="I323" s="212"/>
      <c r="J323" s="212">
        <f t="shared" ref="J323:J326" si="1855">IF(I323,I323/H323*100,0)</f>
        <v>0</v>
      </c>
      <c r="K323" s="212"/>
      <c r="L323" s="212"/>
      <c r="M323" s="212">
        <f t="shared" si="1756"/>
        <v>0</v>
      </c>
      <c r="N323" s="212"/>
      <c r="O323" s="212"/>
      <c r="P323" s="212">
        <f t="shared" si="1758"/>
        <v>0</v>
      </c>
      <c r="Q323" s="212"/>
      <c r="R323" s="212"/>
      <c r="S323" s="212">
        <f t="shared" si="1760"/>
        <v>0</v>
      </c>
      <c r="T323" s="212"/>
      <c r="U323" s="212"/>
      <c r="V323" s="212">
        <f t="shared" si="1762"/>
        <v>0</v>
      </c>
      <c r="W323" s="212"/>
      <c r="X323" s="212"/>
      <c r="Y323" s="212">
        <f t="shared" si="1764"/>
        <v>0</v>
      </c>
      <c r="Z323" s="212"/>
      <c r="AA323" s="212"/>
      <c r="AB323" s="212">
        <f t="shared" si="1766"/>
        <v>0</v>
      </c>
      <c r="AC323" s="212"/>
      <c r="AD323" s="212"/>
      <c r="AE323" s="212">
        <f t="shared" si="1768"/>
        <v>0</v>
      </c>
      <c r="AF323" s="212"/>
      <c r="AG323" s="212"/>
      <c r="AH323" s="212">
        <f t="shared" si="1770"/>
        <v>0</v>
      </c>
      <c r="AI323" s="212"/>
      <c r="AJ323" s="212"/>
      <c r="AK323" s="212">
        <f t="shared" si="1772"/>
        <v>0</v>
      </c>
      <c r="AL323" s="212"/>
      <c r="AM323" s="212"/>
      <c r="AN323" s="212">
        <f t="shared" si="1774"/>
        <v>0</v>
      </c>
      <c r="AO323" s="306"/>
      <c r="AP323" s="212"/>
      <c r="AQ323" s="212">
        <f t="shared" si="1776"/>
        <v>0</v>
      </c>
      <c r="AR323" s="359"/>
    </row>
    <row r="324" spans="1:44" ht="53.25" customHeight="1">
      <c r="A324" s="356"/>
      <c r="B324" s="357"/>
      <c r="C324" s="358"/>
      <c r="D324" s="179" t="s">
        <v>2</v>
      </c>
      <c r="E324" s="306">
        <f t="shared" si="1852"/>
        <v>0</v>
      </c>
      <c r="F324" s="306">
        <f t="shared" si="1853"/>
        <v>0</v>
      </c>
      <c r="G324" s="212">
        <f t="shared" si="1854"/>
        <v>0</v>
      </c>
      <c r="H324" s="212"/>
      <c r="I324" s="212"/>
      <c r="J324" s="212">
        <f t="shared" si="1855"/>
        <v>0</v>
      </c>
      <c r="K324" s="212"/>
      <c r="L324" s="212"/>
      <c r="M324" s="212">
        <f t="shared" si="1756"/>
        <v>0</v>
      </c>
      <c r="N324" s="212"/>
      <c r="O324" s="212"/>
      <c r="P324" s="212">
        <f t="shared" si="1758"/>
        <v>0</v>
      </c>
      <c r="Q324" s="212"/>
      <c r="R324" s="212"/>
      <c r="S324" s="212">
        <f t="shared" si="1760"/>
        <v>0</v>
      </c>
      <c r="T324" s="212"/>
      <c r="U324" s="212"/>
      <c r="V324" s="212">
        <f t="shared" si="1762"/>
        <v>0</v>
      </c>
      <c r="W324" s="212"/>
      <c r="X324" s="212"/>
      <c r="Y324" s="212">
        <f t="shared" si="1764"/>
        <v>0</v>
      </c>
      <c r="Z324" s="212"/>
      <c r="AA324" s="212"/>
      <c r="AB324" s="212">
        <f t="shared" si="1766"/>
        <v>0</v>
      </c>
      <c r="AC324" s="212"/>
      <c r="AD324" s="212"/>
      <c r="AE324" s="212">
        <f t="shared" si="1768"/>
        <v>0</v>
      </c>
      <c r="AF324" s="212"/>
      <c r="AG324" s="212"/>
      <c r="AH324" s="212">
        <f t="shared" si="1770"/>
        <v>0</v>
      </c>
      <c r="AI324" s="212"/>
      <c r="AJ324" s="212"/>
      <c r="AK324" s="212">
        <f t="shared" si="1772"/>
        <v>0</v>
      </c>
      <c r="AL324" s="212"/>
      <c r="AM324" s="212"/>
      <c r="AN324" s="212">
        <f t="shared" si="1774"/>
        <v>0</v>
      </c>
      <c r="AO324" s="306"/>
      <c r="AP324" s="212"/>
      <c r="AQ324" s="212">
        <f t="shared" si="1776"/>
        <v>0</v>
      </c>
      <c r="AR324" s="359"/>
    </row>
    <row r="325" spans="1:44" ht="29.1" customHeight="1">
      <c r="A325" s="356"/>
      <c r="B325" s="357"/>
      <c r="C325" s="358"/>
      <c r="D325" s="180" t="s">
        <v>43</v>
      </c>
      <c r="E325" s="306">
        <f t="shared" si="1852"/>
        <v>4482.55</v>
      </c>
      <c r="F325" s="306">
        <f t="shared" si="1853"/>
        <v>0</v>
      </c>
      <c r="G325" s="212">
        <f t="shared" si="1854"/>
        <v>0</v>
      </c>
      <c r="H325" s="212"/>
      <c r="I325" s="212"/>
      <c r="J325" s="212">
        <f t="shared" si="1855"/>
        <v>0</v>
      </c>
      <c r="K325" s="212"/>
      <c r="L325" s="212"/>
      <c r="M325" s="212">
        <f t="shared" si="1756"/>
        <v>0</v>
      </c>
      <c r="N325" s="212"/>
      <c r="O325" s="212"/>
      <c r="P325" s="212">
        <f t="shared" si="1758"/>
        <v>0</v>
      </c>
      <c r="Q325" s="212"/>
      <c r="R325" s="212"/>
      <c r="S325" s="212">
        <f t="shared" si="1760"/>
        <v>0</v>
      </c>
      <c r="T325" s="212"/>
      <c r="U325" s="212"/>
      <c r="V325" s="212">
        <f t="shared" si="1762"/>
        <v>0</v>
      </c>
      <c r="W325" s="212"/>
      <c r="X325" s="212"/>
      <c r="Y325" s="212">
        <f t="shared" si="1764"/>
        <v>0</v>
      </c>
      <c r="Z325" s="212"/>
      <c r="AA325" s="212"/>
      <c r="AB325" s="212">
        <f t="shared" si="1766"/>
        <v>0</v>
      </c>
      <c r="AC325" s="212"/>
      <c r="AD325" s="212"/>
      <c r="AE325" s="212">
        <f t="shared" si="1768"/>
        <v>0</v>
      </c>
      <c r="AF325" s="212"/>
      <c r="AG325" s="212"/>
      <c r="AH325" s="212">
        <f t="shared" si="1770"/>
        <v>0</v>
      </c>
      <c r="AI325" s="212"/>
      <c r="AJ325" s="212"/>
      <c r="AK325" s="212">
        <f t="shared" si="1772"/>
        <v>0</v>
      </c>
      <c r="AL325" s="212"/>
      <c r="AM325" s="212"/>
      <c r="AN325" s="212">
        <f t="shared" si="1774"/>
        <v>0</v>
      </c>
      <c r="AO325" s="306">
        <v>4482.55</v>
      </c>
      <c r="AP325" s="212"/>
      <c r="AQ325" s="212">
        <f t="shared" si="1776"/>
        <v>0</v>
      </c>
      <c r="AR325" s="359"/>
    </row>
    <row r="326" spans="1:44" ht="37.5" customHeight="1">
      <c r="A326" s="356"/>
      <c r="B326" s="357"/>
      <c r="C326" s="358"/>
      <c r="D326" s="118" t="s">
        <v>263</v>
      </c>
      <c r="E326" s="306">
        <f t="shared" si="1852"/>
        <v>0</v>
      </c>
      <c r="F326" s="306">
        <f t="shared" si="1853"/>
        <v>0</v>
      </c>
      <c r="G326" s="212">
        <f t="shared" si="1854"/>
        <v>0</v>
      </c>
      <c r="H326" s="212"/>
      <c r="I326" s="212"/>
      <c r="J326" s="212">
        <f t="shared" si="1855"/>
        <v>0</v>
      </c>
      <c r="K326" s="212"/>
      <c r="L326" s="212"/>
      <c r="M326" s="212">
        <f t="shared" si="1756"/>
        <v>0</v>
      </c>
      <c r="N326" s="212"/>
      <c r="O326" s="212"/>
      <c r="P326" s="212">
        <f t="shared" si="1758"/>
        <v>0</v>
      </c>
      <c r="Q326" s="212"/>
      <c r="R326" s="212"/>
      <c r="S326" s="212">
        <f t="shared" si="1760"/>
        <v>0</v>
      </c>
      <c r="T326" s="212"/>
      <c r="U326" s="212"/>
      <c r="V326" s="212">
        <f t="shared" si="1762"/>
        <v>0</v>
      </c>
      <c r="W326" s="212"/>
      <c r="X326" s="212"/>
      <c r="Y326" s="212">
        <f t="shared" si="1764"/>
        <v>0</v>
      </c>
      <c r="Z326" s="212"/>
      <c r="AA326" s="212"/>
      <c r="AB326" s="212">
        <f t="shared" si="1766"/>
        <v>0</v>
      </c>
      <c r="AC326" s="212"/>
      <c r="AD326" s="212"/>
      <c r="AE326" s="212">
        <f t="shared" si="1768"/>
        <v>0</v>
      </c>
      <c r="AF326" s="212"/>
      <c r="AG326" s="212"/>
      <c r="AH326" s="212">
        <f t="shared" si="1770"/>
        <v>0</v>
      </c>
      <c r="AI326" s="212"/>
      <c r="AJ326" s="212"/>
      <c r="AK326" s="212">
        <f t="shared" si="1772"/>
        <v>0</v>
      </c>
      <c r="AL326" s="212"/>
      <c r="AM326" s="212"/>
      <c r="AN326" s="212">
        <f t="shared" si="1774"/>
        <v>0</v>
      </c>
      <c r="AO326" s="306"/>
      <c r="AP326" s="212"/>
      <c r="AQ326" s="212">
        <f t="shared" si="1776"/>
        <v>0</v>
      </c>
      <c r="AR326" s="359"/>
    </row>
    <row r="327" spans="1:44" ht="29.1" customHeight="1">
      <c r="A327" s="356" t="s">
        <v>405</v>
      </c>
      <c r="B327" s="357" t="s">
        <v>453</v>
      </c>
      <c r="C327" s="358" t="s">
        <v>445</v>
      </c>
      <c r="D327" s="225" t="s">
        <v>41</v>
      </c>
      <c r="E327" s="227">
        <f>H327+K327+N327+Q327+T327+W327+Z327+AC327+AF327+AI327+AL327+AO327</f>
        <v>4019.9029999999998</v>
      </c>
      <c r="F327" s="227">
        <f>I327+L327+O327+R327+U327+X327+AA327+AD327+AG327+AJ327+AM327+AP327</f>
        <v>0</v>
      </c>
      <c r="G327" s="210">
        <f>IF(F327,F327/E327*100,0)</f>
        <v>0</v>
      </c>
      <c r="H327" s="210">
        <f>SUM(H328:H331)</f>
        <v>0</v>
      </c>
      <c r="I327" s="210">
        <f>SUM(I328:I331)</f>
        <v>0</v>
      </c>
      <c r="J327" s="210">
        <f>IF(I327,I327/H327*100,0)</f>
        <v>0</v>
      </c>
      <c r="K327" s="210">
        <f t="shared" ref="K327:L327" si="1856">SUM(K328:K331)</f>
        <v>0</v>
      </c>
      <c r="L327" s="210">
        <f t="shared" si="1856"/>
        <v>0</v>
      </c>
      <c r="M327" s="210">
        <f t="shared" ref="M327:M336" si="1857">IF(L327,L327/K327*100,0)</f>
        <v>0</v>
      </c>
      <c r="N327" s="210">
        <f t="shared" ref="N327:O327" si="1858">SUM(N328:N331)</f>
        <v>0</v>
      </c>
      <c r="O327" s="210">
        <f t="shared" si="1858"/>
        <v>0</v>
      </c>
      <c r="P327" s="210">
        <f t="shared" ref="P327:P336" si="1859">IF(O327,O327/N327*100,0)</f>
        <v>0</v>
      </c>
      <c r="Q327" s="210">
        <f t="shared" ref="Q327:R327" si="1860">SUM(Q328:Q331)</f>
        <v>0</v>
      </c>
      <c r="R327" s="210">
        <f t="shared" si="1860"/>
        <v>0</v>
      </c>
      <c r="S327" s="210">
        <f t="shared" ref="S327:S336" si="1861">IF(R327,R327/Q327*100,0)</f>
        <v>0</v>
      </c>
      <c r="T327" s="210">
        <f t="shared" ref="T327:U327" si="1862">SUM(T328:T331)</f>
        <v>0</v>
      </c>
      <c r="U327" s="210">
        <f t="shared" si="1862"/>
        <v>0</v>
      </c>
      <c r="V327" s="210">
        <f t="shared" ref="V327:V336" si="1863">IF(U327,U327/T327*100,0)</f>
        <v>0</v>
      </c>
      <c r="W327" s="210">
        <f t="shared" ref="W327:X327" si="1864">SUM(W328:W331)</f>
        <v>0</v>
      </c>
      <c r="X327" s="210">
        <f t="shared" si="1864"/>
        <v>0</v>
      </c>
      <c r="Y327" s="210">
        <f t="shared" ref="Y327:Y336" si="1865">IF(X327,X327/W327*100,0)</f>
        <v>0</v>
      </c>
      <c r="Z327" s="210">
        <f t="shared" ref="Z327:AA327" si="1866">SUM(Z328:Z331)</f>
        <v>0</v>
      </c>
      <c r="AA327" s="210">
        <f t="shared" si="1866"/>
        <v>0</v>
      </c>
      <c r="AB327" s="210">
        <f t="shared" ref="AB327:AB336" si="1867">IF(AA327,AA327/Z327*100,0)</f>
        <v>0</v>
      </c>
      <c r="AC327" s="210">
        <f t="shared" ref="AC327:AD327" si="1868">SUM(AC328:AC331)</f>
        <v>0</v>
      </c>
      <c r="AD327" s="210">
        <f t="shared" si="1868"/>
        <v>0</v>
      </c>
      <c r="AE327" s="210">
        <f t="shared" ref="AE327:AE336" si="1869">IF(AD327,AD327/AC327*100,0)</f>
        <v>0</v>
      </c>
      <c r="AF327" s="210">
        <f t="shared" ref="AF327:AG327" si="1870">SUM(AF328:AF331)</f>
        <v>0</v>
      </c>
      <c r="AG327" s="210">
        <f t="shared" si="1870"/>
        <v>0</v>
      </c>
      <c r="AH327" s="210">
        <f t="shared" ref="AH327:AH336" si="1871">IF(AG327,AG327/AF327*100,0)</f>
        <v>0</v>
      </c>
      <c r="AI327" s="210">
        <f t="shared" ref="AI327:AJ327" si="1872">SUM(AI328:AI331)</f>
        <v>0</v>
      </c>
      <c r="AJ327" s="210">
        <f t="shared" si="1872"/>
        <v>0</v>
      </c>
      <c r="AK327" s="210">
        <f t="shared" ref="AK327:AK336" si="1873">IF(AJ327,AJ327/AI327*100,0)</f>
        <v>0</v>
      </c>
      <c r="AL327" s="210">
        <f t="shared" ref="AL327:AM327" si="1874">SUM(AL328:AL331)</f>
        <v>0</v>
      </c>
      <c r="AM327" s="210">
        <f t="shared" si="1874"/>
        <v>0</v>
      </c>
      <c r="AN327" s="210">
        <f t="shared" ref="AN327:AN336" si="1875">IF(AM327,AM327/AL327*100,0)</f>
        <v>0</v>
      </c>
      <c r="AO327" s="227">
        <f t="shared" ref="AO327:AP327" si="1876">SUM(AO328:AO331)</f>
        <v>4019.9029999999998</v>
      </c>
      <c r="AP327" s="210">
        <f t="shared" si="1876"/>
        <v>0</v>
      </c>
      <c r="AQ327" s="210">
        <f t="shared" ref="AQ327:AQ336" si="1877">IF(AP327,AP327/AO327*100,0)</f>
        <v>0</v>
      </c>
      <c r="AR327" s="359"/>
    </row>
    <row r="328" spans="1:44" ht="33" customHeight="1">
      <c r="A328" s="356"/>
      <c r="B328" s="357"/>
      <c r="C328" s="358"/>
      <c r="D328" s="179" t="s">
        <v>37</v>
      </c>
      <c r="E328" s="306">
        <f t="shared" ref="E328:E331" si="1878">H328+K328+N328+Q328+T328+W328+Z328+AC328+AF328+AI328+AL328+AO328</f>
        <v>0</v>
      </c>
      <c r="F328" s="306">
        <f t="shared" ref="F328:F331" si="1879">I328+L328+O328+R328+U328+X328+AA328+AD328+AG328+AJ328+AM328+AP328</f>
        <v>0</v>
      </c>
      <c r="G328" s="212">
        <f t="shared" ref="G328:G331" si="1880">IF(F328,F328/E328*100,0)</f>
        <v>0</v>
      </c>
      <c r="H328" s="212"/>
      <c r="I328" s="212"/>
      <c r="J328" s="212">
        <f t="shared" ref="J328:J331" si="1881">IF(I328,I328/H328*100,0)</f>
        <v>0</v>
      </c>
      <c r="K328" s="212"/>
      <c r="L328" s="212"/>
      <c r="M328" s="212">
        <f t="shared" si="1857"/>
        <v>0</v>
      </c>
      <c r="N328" s="212"/>
      <c r="O328" s="212"/>
      <c r="P328" s="212">
        <f t="shared" si="1859"/>
        <v>0</v>
      </c>
      <c r="Q328" s="212"/>
      <c r="R328" s="212"/>
      <c r="S328" s="212">
        <f t="shared" si="1861"/>
        <v>0</v>
      </c>
      <c r="T328" s="212"/>
      <c r="U328" s="212"/>
      <c r="V328" s="212">
        <f t="shared" si="1863"/>
        <v>0</v>
      </c>
      <c r="W328" s="212"/>
      <c r="X328" s="212"/>
      <c r="Y328" s="212">
        <f t="shared" si="1865"/>
        <v>0</v>
      </c>
      <c r="Z328" s="212"/>
      <c r="AA328" s="212"/>
      <c r="AB328" s="212">
        <f t="shared" si="1867"/>
        <v>0</v>
      </c>
      <c r="AC328" s="212"/>
      <c r="AD328" s="212"/>
      <c r="AE328" s="212">
        <f t="shared" si="1869"/>
        <v>0</v>
      </c>
      <c r="AF328" s="212"/>
      <c r="AG328" s="212"/>
      <c r="AH328" s="212">
        <f t="shared" si="1871"/>
        <v>0</v>
      </c>
      <c r="AI328" s="212"/>
      <c r="AJ328" s="212"/>
      <c r="AK328" s="212">
        <f t="shared" si="1873"/>
        <v>0</v>
      </c>
      <c r="AL328" s="212"/>
      <c r="AM328" s="212"/>
      <c r="AN328" s="212">
        <f t="shared" si="1875"/>
        <v>0</v>
      </c>
      <c r="AO328" s="306"/>
      <c r="AP328" s="212"/>
      <c r="AQ328" s="212">
        <f t="shared" si="1877"/>
        <v>0</v>
      </c>
      <c r="AR328" s="359"/>
    </row>
    <row r="329" spans="1:44" ht="53.25" customHeight="1">
      <c r="A329" s="356"/>
      <c r="B329" s="357"/>
      <c r="C329" s="358"/>
      <c r="D329" s="179" t="s">
        <v>2</v>
      </c>
      <c r="E329" s="306">
        <f t="shared" si="1878"/>
        <v>0</v>
      </c>
      <c r="F329" s="306">
        <f t="shared" si="1879"/>
        <v>0</v>
      </c>
      <c r="G329" s="212">
        <f t="shared" si="1880"/>
        <v>0</v>
      </c>
      <c r="H329" s="212"/>
      <c r="I329" s="212"/>
      <c r="J329" s="212">
        <f t="shared" si="1881"/>
        <v>0</v>
      </c>
      <c r="K329" s="212"/>
      <c r="L329" s="212"/>
      <c r="M329" s="212">
        <f t="shared" si="1857"/>
        <v>0</v>
      </c>
      <c r="N329" s="212"/>
      <c r="O329" s="212"/>
      <c r="P329" s="212">
        <f t="shared" si="1859"/>
        <v>0</v>
      </c>
      <c r="Q329" s="212"/>
      <c r="R329" s="212"/>
      <c r="S329" s="212">
        <f t="shared" si="1861"/>
        <v>0</v>
      </c>
      <c r="T329" s="212"/>
      <c r="U329" s="212"/>
      <c r="V329" s="212">
        <f t="shared" si="1863"/>
        <v>0</v>
      </c>
      <c r="W329" s="212"/>
      <c r="X329" s="212"/>
      <c r="Y329" s="212">
        <f t="shared" si="1865"/>
        <v>0</v>
      </c>
      <c r="Z329" s="212"/>
      <c r="AA329" s="212"/>
      <c r="AB329" s="212">
        <f t="shared" si="1867"/>
        <v>0</v>
      </c>
      <c r="AC329" s="212"/>
      <c r="AD329" s="212"/>
      <c r="AE329" s="212">
        <f t="shared" si="1869"/>
        <v>0</v>
      </c>
      <c r="AF329" s="212"/>
      <c r="AG329" s="212"/>
      <c r="AH329" s="212">
        <f t="shared" si="1871"/>
        <v>0</v>
      </c>
      <c r="AI329" s="212"/>
      <c r="AJ329" s="212"/>
      <c r="AK329" s="212">
        <f t="shared" si="1873"/>
        <v>0</v>
      </c>
      <c r="AL329" s="212"/>
      <c r="AM329" s="212"/>
      <c r="AN329" s="212">
        <f t="shared" si="1875"/>
        <v>0</v>
      </c>
      <c r="AO329" s="306"/>
      <c r="AP329" s="212"/>
      <c r="AQ329" s="212">
        <f t="shared" si="1877"/>
        <v>0</v>
      </c>
      <c r="AR329" s="359"/>
    </row>
    <row r="330" spans="1:44" ht="29.1" customHeight="1">
      <c r="A330" s="356"/>
      <c r="B330" s="357"/>
      <c r="C330" s="358"/>
      <c r="D330" s="180" t="s">
        <v>43</v>
      </c>
      <c r="E330" s="306">
        <f t="shared" si="1878"/>
        <v>4019.9029999999998</v>
      </c>
      <c r="F330" s="306">
        <f t="shared" si="1879"/>
        <v>0</v>
      </c>
      <c r="G330" s="212">
        <f t="shared" si="1880"/>
        <v>0</v>
      </c>
      <c r="H330" s="212"/>
      <c r="I330" s="212"/>
      <c r="J330" s="212">
        <f t="shared" si="1881"/>
        <v>0</v>
      </c>
      <c r="K330" s="212"/>
      <c r="L330" s="212"/>
      <c r="M330" s="212">
        <f t="shared" si="1857"/>
        <v>0</v>
      </c>
      <c r="N330" s="212"/>
      <c r="O330" s="212"/>
      <c r="P330" s="212">
        <f t="shared" si="1859"/>
        <v>0</v>
      </c>
      <c r="Q330" s="212"/>
      <c r="R330" s="212"/>
      <c r="S330" s="212">
        <f t="shared" si="1861"/>
        <v>0</v>
      </c>
      <c r="T330" s="212"/>
      <c r="U330" s="212"/>
      <c r="V330" s="212">
        <f t="shared" si="1863"/>
        <v>0</v>
      </c>
      <c r="W330" s="212"/>
      <c r="X330" s="212"/>
      <c r="Y330" s="212">
        <f t="shared" si="1865"/>
        <v>0</v>
      </c>
      <c r="Z330" s="212"/>
      <c r="AA330" s="212"/>
      <c r="AB330" s="212">
        <f t="shared" si="1867"/>
        <v>0</v>
      </c>
      <c r="AC330" s="212"/>
      <c r="AD330" s="212"/>
      <c r="AE330" s="212">
        <f t="shared" si="1869"/>
        <v>0</v>
      </c>
      <c r="AF330" s="212"/>
      <c r="AG330" s="212"/>
      <c r="AH330" s="212">
        <f t="shared" si="1871"/>
        <v>0</v>
      </c>
      <c r="AI330" s="212"/>
      <c r="AJ330" s="212"/>
      <c r="AK330" s="212">
        <f t="shared" si="1873"/>
        <v>0</v>
      </c>
      <c r="AL330" s="212"/>
      <c r="AM330" s="212"/>
      <c r="AN330" s="212">
        <f t="shared" si="1875"/>
        <v>0</v>
      </c>
      <c r="AO330" s="306">
        <v>4019.9029999999998</v>
      </c>
      <c r="AP330" s="212"/>
      <c r="AQ330" s="212">
        <f t="shared" si="1877"/>
        <v>0</v>
      </c>
      <c r="AR330" s="359"/>
    </row>
    <row r="331" spans="1:44" ht="37.5" customHeight="1">
      <c r="A331" s="356"/>
      <c r="B331" s="357"/>
      <c r="C331" s="358"/>
      <c r="D331" s="118" t="s">
        <v>263</v>
      </c>
      <c r="E331" s="306">
        <f t="shared" si="1878"/>
        <v>0</v>
      </c>
      <c r="F331" s="306">
        <f t="shared" si="1879"/>
        <v>0</v>
      </c>
      <c r="G331" s="212">
        <f t="shared" si="1880"/>
        <v>0</v>
      </c>
      <c r="H331" s="212"/>
      <c r="I331" s="212"/>
      <c r="J331" s="212">
        <f t="shared" si="1881"/>
        <v>0</v>
      </c>
      <c r="K331" s="212"/>
      <c r="L331" s="212"/>
      <c r="M331" s="212">
        <f t="shared" si="1857"/>
        <v>0</v>
      </c>
      <c r="N331" s="212"/>
      <c r="O331" s="212"/>
      <c r="P331" s="212">
        <f t="shared" si="1859"/>
        <v>0</v>
      </c>
      <c r="Q331" s="212"/>
      <c r="R331" s="212"/>
      <c r="S331" s="212">
        <f t="shared" si="1861"/>
        <v>0</v>
      </c>
      <c r="T331" s="212"/>
      <c r="U331" s="212"/>
      <c r="V331" s="212">
        <f t="shared" si="1863"/>
        <v>0</v>
      </c>
      <c r="W331" s="212"/>
      <c r="X331" s="212"/>
      <c r="Y331" s="212">
        <f t="shared" si="1865"/>
        <v>0</v>
      </c>
      <c r="Z331" s="212"/>
      <c r="AA331" s="212"/>
      <c r="AB331" s="212">
        <f t="shared" si="1867"/>
        <v>0</v>
      </c>
      <c r="AC331" s="212"/>
      <c r="AD331" s="212"/>
      <c r="AE331" s="212">
        <f t="shared" si="1869"/>
        <v>0</v>
      </c>
      <c r="AF331" s="212"/>
      <c r="AG331" s="212"/>
      <c r="AH331" s="212">
        <f t="shared" si="1871"/>
        <v>0</v>
      </c>
      <c r="AI331" s="212"/>
      <c r="AJ331" s="212"/>
      <c r="AK331" s="212">
        <f t="shared" si="1873"/>
        <v>0</v>
      </c>
      <c r="AL331" s="212"/>
      <c r="AM331" s="212"/>
      <c r="AN331" s="212">
        <f t="shared" si="1875"/>
        <v>0</v>
      </c>
      <c r="AO331" s="306"/>
      <c r="AP331" s="212"/>
      <c r="AQ331" s="212">
        <f t="shared" si="1877"/>
        <v>0</v>
      </c>
      <c r="AR331" s="359"/>
    </row>
    <row r="332" spans="1:44" ht="29.1" customHeight="1">
      <c r="A332" s="356" t="s">
        <v>406</v>
      </c>
      <c r="B332" s="357" t="s">
        <v>454</v>
      </c>
      <c r="C332" s="358" t="s">
        <v>445</v>
      </c>
      <c r="D332" s="225" t="s">
        <v>41</v>
      </c>
      <c r="E332" s="227">
        <f>H332+K332+N332+Q332+T332+W332+Z332+AC332+AF332+AI332+AL332+AO332</f>
        <v>6143.9709999999995</v>
      </c>
      <c r="F332" s="227">
        <f>I332+L332+O332+R332+U332+X332+AA332+AD332+AG332+AJ332+AM332+AP332</f>
        <v>0</v>
      </c>
      <c r="G332" s="210">
        <f>IF(F332,F332/E332*100,0)</f>
        <v>0</v>
      </c>
      <c r="H332" s="210">
        <f>SUM(H333:H336)</f>
        <v>0</v>
      </c>
      <c r="I332" s="210">
        <f>SUM(I333:I336)</f>
        <v>0</v>
      </c>
      <c r="J332" s="210">
        <f>IF(I332,I332/H332*100,0)</f>
        <v>0</v>
      </c>
      <c r="K332" s="210">
        <f t="shared" ref="K332:L332" si="1882">SUM(K333:K336)</f>
        <v>0</v>
      </c>
      <c r="L332" s="210">
        <f t="shared" si="1882"/>
        <v>0</v>
      </c>
      <c r="M332" s="210">
        <f t="shared" si="1857"/>
        <v>0</v>
      </c>
      <c r="N332" s="210">
        <f t="shared" ref="N332:O332" si="1883">SUM(N333:N336)</f>
        <v>0</v>
      </c>
      <c r="O332" s="210">
        <f t="shared" si="1883"/>
        <v>0</v>
      </c>
      <c r="P332" s="210">
        <f t="shared" si="1859"/>
        <v>0</v>
      </c>
      <c r="Q332" s="210">
        <f t="shared" ref="Q332:R332" si="1884">SUM(Q333:Q336)</f>
        <v>0</v>
      </c>
      <c r="R332" s="210">
        <f t="shared" si="1884"/>
        <v>0</v>
      </c>
      <c r="S332" s="210">
        <f t="shared" si="1861"/>
        <v>0</v>
      </c>
      <c r="T332" s="210">
        <f t="shared" ref="T332:U332" si="1885">SUM(T333:T336)</f>
        <v>0</v>
      </c>
      <c r="U332" s="210">
        <f t="shared" si="1885"/>
        <v>0</v>
      </c>
      <c r="V332" s="210">
        <f t="shared" si="1863"/>
        <v>0</v>
      </c>
      <c r="W332" s="210">
        <f t="shared" ref="W332:X332" si="1886">SUM(W333:W336)</f>
        <v>0</v>
      </c>
      <c r="X332" s="210">
        <f t="shared" si="1886"/>
        <v>0</v>
      </c>
      <c r="Y332" s="210">
        <f t="shared" si="1865"/>
        <v>0</v>
      </c>
      <c r="Z332" s="210">
        <f t="shared" ref="Z332:AA332" si="1887">SUM(Z333:Z336)</f>
        <v>0</v>
      </c>
      <c r="AA332" s="210">
        <f t="shared" si="1887"/>
        <v>0</v>
      </c>
      <c r="AB332" s="210">
        <f t="shared" si="1867"/>
        <v>0</v>
      </c>
      <c r="AC332" s="210">
        <f t="shared" ref="AC332:AD332" si="1888">SUM(AC333:AC336)</f>
        <v>0</v>
      </c>
      <c r="AD332" s="210">
        <f t="shared" si="1888"/>
        <v>0</v>
      </c>
      <c r="AE332" s="210">
        <f t="shared" si="1869"/>
        <v>0</v>
      </c>
      <c r="AF332" s="210">
        <f t="shared" ref="AF332:AG332" si="1889">SUM(AF333:AF336)</f>
        <v>0</v>
      </c>
      <c r="AG332" s="210">
        <f t="shared" si="1889"/>
        <v>0</v>
      </c>
      <c r="AH332" s="210">
        <f t="shared" si="1871"/>
        <v>0</v>
      </c>
      <c r="AI332" s="210">
        <f t="shared" ref="AI332:AJ332" si="1890">SUM(AI333:AI336)</f>
        <v>0</v>
      </c>
      <c r="AJ332" s="210">
        <f t="shared" si="1890"/>
        <v>0</v>
      </c>
      <c r="AK332" s="210">
        <f t="shared" si="1873"/>
        <v>0</v>
      </c>
      <c r="AL332" s="210">
        <f t="shared" ref="AL332:AM332" si="1891">SUM(AL333:AL336)</f>
        <v>0</v>
      </c>
      <c r="AM332" s="210">
        <f t="shared" si="1891"/>
        <v>0</v>
      </c>
      <c r="AN332" s="210">
        <f t="shared" si="1875"/>
        <v>0</v>
      </c>
      <c r="AO332" s="227">
        <f t="shared" ref="AO332:AP332" si="1892">SUM(AO333:AO336)</f>
        <v>6143.9709999999995</v>
      </c>
      <c r="AP332" s="210">
        <f t="shared" si="1892"/>
        <v>0</v>
      </c>
      <c r="AQ332" s="210">
        <f t="shared" si="1877"/>
        <v>0</v>
      </c>
      <c r="AR332" s="359"/>
    </row>
    <row r="333" spans="1:44" ht="33" customHeight="1">
      <c r="A333" s="356"/>
      <c r="B333" s="357"/>
      <c r="C333" s="358"/>
      <c r="D333" s="179" t="s">
        <v>37</v>
      </c>
      <c r="E333" s="306">
        <f t="shared" ref="E333:E336" si="1893">H333+K333+N333+Q333+T333+W333+Z333+AC333+AF333+AI333+AL333+AO333</f>
        <v>0</v>
      </c>
      <c r="F333" s="306">
        <f t="shared" ref="F333:F336" si="1894">I333+L333+O333+R333+U333+X333+AA333+AD333+AG333+AJ333+AM333+AP333</f>
        <v>0</v>
      </c>
      <c r="G333" s="212">
        <f t="shared" ref="G333:G336" si="1895">IF(F333,F333/E333*100,0)</f>
        <v>0</v>
      </c>
      <c r="H333" s="212"/>
      <c r="I333" s="212"/>
      <c r="J333" s="212">
        <f t="shared" ref="J333:J336" si="1896">IF(I333,I333/H333*100,0)</f>
        <v>0</v>
      </c>
      <c r="K333" s="212"/>
      <c r="L333" s="212"/>
      <c r="M333" s="212">
        <f t="shared" si="1857"/>
        <v>0</v>
      </c>
      <c r="N333" s="212"/>
      <c r="O333" s="212"/>
      <c r="P333" s="212">
        <f t="shared" si="1859"/>
        <v>0</v>
      </c>
      <c r="Q333" s="212"/>
      <c r="R333" s="212"/>
      <c r="S333" s="212">
        <f t="shared" si="1861"/>
        <v>0</v>
      </c>
      <c r="T333" s="212"/>
      <c r="U333" s="212"/>
      <c r="V333" s="212">
        <f t="shared" si="1863"/>
        <v>0</v>
      </c>
      <c r="W333" s="212"/>
      <c r="X333" s="212"/>
      <c r="Y333" s="212">
        <f t="shared" si="1865"/>
        <v>0</v>
      </c>
      <c r="Z333" s="212"/>
      <c r="AA333" s="212"/>
      <c r="AB333" s="212">
        <f t="shared" si="1867"/>
        <v>0</v>
      </c>
      <c r="AC333" s="212"/>
      <c r="AD333" s="212"/>
      <c r="AE333" s="212">
        <f t="shared" si="1869"/>
        <v>0</v>
      </c>
      <c r="AF333" s="212"/>
      <c r="AG333" s="212"/>
      <c r="AH333" s="212">
        <f t="shared" si="1871"/>
        <v>0</v>
      </c>
      <c r="AI333" s="212"/>
      <c r="AJ333" s="212"/>
      <c r="AK333" s="212">
        <f t="shared" si="1873"/>
        <v>0</v>
      </c>
      <c r="AL333" s="212"/>
      <c r="AM333" s="212"/>
      <c r="AN333" s="212">
        <f t="shared" si="1875"/>
        <v>0</v>
      </c>
      <c r="AO333" s="306"/>
      <c r="AP333" s="212"/>
      <c r="AQ333" s="212">
        <f t="shared" si="1877"/>
        <v>0</v>
      </c>
      <c r="AR333" s="359"/>
    </row>
    <row r="334" spans="1:44" ht="53.25" customHeight="1">
      <c r="A334" s="356"/>
      <c r="B334" s="357"/>
      <c r="C334" s="358"/>
      <c r="D334" s="179" t="s">
        <v>2</v>
      </c>
      <c r="E334" s="306">
        <f t="shared" si="1893"/>
        <v>0</v>
      </c>
      <c r="F334" s="306">
        <f t="shared" si="1894"/>
        <v>0</v>
      </c>
      <c r="G334" s="212">
        <f t="shared" si="1895"/>
        <v>0</v>
      </c>
      <c r="H334" s="212"/>
      <c r="I334" s="212"/>
      <c r="J334" s="212">
        <f t="shared" si="1896"/>
        <v>0</v>
      </c>
      <c r="K334" s="212"/>
      <c r="L334" s="212"/>
      <c r="M334" s="212">
        <f t="shared" si="1857"/>
        <v>0</v>
      </c>
      <c r="N334" s="212"/>
      <c r="O334" s="212"/>
      <c r="P334" s="212">
        <f t="shared" si="1859"/>
        <v>0</v>
      </c>
      <c r="Q334" s="212"/>
      <c r="R334" s="212"/>
      <c r="S334" s="212">
        <f t="shared" si="1861"/>
        <v>0</v>
      </c>
      <c r="T334" s="212"/>
      <c r="U334" s="212"/>
      <c r="V334" s="212">
        <f t="shared" si="1863"/>
        <v>0</v>
      </c>
      <c r="W334" s="212"/>
      <c r="X334" s="212"/>
      <c r="Y334" s="212">
        <f t="shared" si="1865"/>
        <v>0</v>
      </c>
      <c r="Z334" s="212"/>
      <c r="AA334" s="212"/>
      <c r="AB334" s="212">
        <f t="shared" si="1867"/>
        <v>0</v>
      </c>
      <c r="AC334" s="212"/>
      <c r="AD334" s="212"/>
      <c r="AE334" s="212">
        <f t="shared" si="1869"/>
        <v>0</v>
      </c>
      <c r="AF334" s="212"/>
      <c r="AG334" s="212"/>
      <c r="AH334" s="212">
        <f t="shared" si="1871"/>
        <v>0</v>
      </c>
      <c r="AI334" s="212"/>
      <c r="AJ334" s="212"/>
      <c r="AK334" s="212">
        <f t="shared" si="1873"/>
        <v>0</v>
      </c>
      <c r="AL334" s="212"/>
      <c r="AM334" s="212"/>
      <c r="AN334" s="212">
        <f t="shared" si="1875"/>
        <v>0</v>
      </c>
      <c r="AO334" s="306"/>
      <c r="AP334" s="212"/>
      <c r="AQ334" s="212">
        <f t="shared" si="1877"/>
        <v>0</v>
      </c>
      <c r="AR334" s="359"/>
    </row>
    <row r="335" spans="1:44" ht="29.1" customHeight="1">
      <c r="A335" s="356"/>
      <c r="B335" s="357"/>
      <c r="C335" s="358"/>
      <c r="D335" s="180" t="s">
        <v>43</v>
      </c>
      <c r="E335" s="306">
        <f t="shared" si="1893"/>
        <v>6143.9709999999995</v>
      </c>
      <c r="F335" s="306">
        <f t="shared" si="1894"/>
        <v>0</v>
      </c>
      <c r="G335" s="212">
        <f t="shared" si="1895"/>
        <v>0</v>
      </c>
      <c r="H335" s="212"/>
      <c r="I335" s="212"/>
      <c r="J335" s="212">
        <f t="shared" si="1896"/>
        <v>0</v>
      </c>
      <c r="K335" s="212"/>
      <c r="L335" s="212"/>
      <c r="M335" s="212">
        <f t="shared" si="1857"/>
        <v>0</v>
      </c>
      <c r="N335" s="212"/>
      <c r="O335" s="212"/>
      <c r="P335" s="212">
        <f t="shared" si="1859"/>
        <v>0</v>
      </c>
      <c r="Q335" s="212"/>
      <c r="R335" s="212"/>
      <c r="S335" s="212">
        <f t="shared" si="1861"/>
        <v>0</v>
      </c>
      <c r="T335" s="212"/>
      <c r="U335" s="212"/>
      <c r="V335" s="212">
        <f t="shared" si="1863"/>
        <v>0</v>
      </c>
      <c r="W335" s="212"/>
      <c r="X335" s="212"/>
      <c r="Y335" s="212">
        <f t="shared" si="1865"/>
        <v>0</v>
      </c>
      <c r="Z335" s="212"/>
      <c r="AA335" s="212"/>
      <c r="AB335" s="212">
        <f t="shared" si="1867"/>
        <v>0</v>
      </c>
      <c r="AC335" s="212"/>
      <c r="AD335" s="212"/>
      <c r="AE335" s="212">
        <f t="shared" si="1869"/>
        <v>0</v>
      </c>
      <c r="AF335" s="212"/>
      <c r="AG335" s="212"/>
      <c r="AH335" s="212">
        <f t="shared" si="1871"/>
        <v>0</v>
      </c>
      <c r="AI335" s="212"/>
      <c r="AJ335" s="212"/>
      <c r="AK335" s="212">
        <f t="shared" si="1873"/>
        <v>0</v>
      </c>
      <c r="AL335" s="212"/>
      <c r="AM335" s="212"/>
      <c r="AN335" s="212">
        <f t="shared" si="1875"/>
        <v>0</v>
      </c>
      <c r="AO335" s="306">
        <v>6143.9709999999995</v>
      </c>
      <c r="AP335" s="212"/>
      <c r="AQ335" s="212">
        <f t="shared" si="1877"/>
        <v>0</v>
      </c>
      <c r="AR335" s="359"/>
    </row>
    <row r="336" spans="1:44" ht="37.5" customHeight="1">
      <c r="A336" s="356"/>
      <c r="B336" s="357"/>
      <c r="C336" s="358"/>
      <c r="D336" s="118" t="s">
        <v>263</v>
      </c>
      <c r="E336" s="306">
        <f t="shared" si="1893"/>
        <v>0</v>
      </c>
      <c r="F336" s="306">
        <f t="shared" si="1894"/>
        <v>0</v>
      </c>
      <c r="G336" s="212">
        <f t="shared" si="1895"/>
        <v>0</v>
      </c>
      <c r="H336" s="212"/>
      <c r="I336" s="212"/>
      <c r="J336" s="212">
        <f t="shared" si="1896"/>
        <v>0</v>
      </c>
      <c r="K336" s="212"/>
      <c r="L336" s="212"/>
      <c r="M336" s="212">
        <f t="shared" si="1857"/>
        <v>0</v>
      </c>
      <c r="N336" s="212"/>
      <c r="O336" s="212"/>
      <c r="P336" s="212">
        <f t="shared" si="1859"/>
        <v>0</v>
      </c>
      <c r="Q336" s="212"/>
      <c r="R336" s="212"/>
      <c r="S336" s="212">
        <f t="shared" si="1861"/>
        <v>0</v>
      </c>
      <c r="T336" s="212"/>
      <c r="U336" s="212"/>
      <c r="V336" s="212">
        <f t="shared" si="1863"/>
        <v>0</v>
      </c>
      <c r="W336" s="212"/>
      <c r="X336" s="212"/>
      <c r="Y336" s="212">
        <f t="shared" si="1865"/>
        <v>0</v>
      </c>
      <c r="Z336" s="212"/>
      <c r="AA336" s="212"/>
      <c r="AB336" s="212">
        <f t="shared" si="1867"/>
        <v>0</v>
      </c>
      <c r="AC336" s="212"/>
      <c r="AD336" s="212"/>
      <c r="AE336" s="212">
        <f t="shared" si="1869"/>
        <v>0</v>
      </c>
      <c r="AF336" s="212"/>
      <c r="AG336" s="212"/>
      <c r="AH336" s="212">
        <f t="shared" si="1871"/>
        <v>0</v>
      </c>
      <c r="AI336" s="212"/>
      <c r="AJ336" s="212"/>
      <c r="AK336" s="212">
        <f t="shared" si="1873"/>
        <v>0</v>
      </c>
      <c r="AL336" s="212"/>
      <c r="AM336" s="212"/>
      <c r="AN336" s="212">
        <f t="shared" si="1875"/>
        <v>0</v>
      </c>
      <c r="AO336" s="306"/>
      <c r="AP336" s="212"/>
      <c r="AQ336" s="212">
        <f t="shared" si="1877"/>
        <v>0</v>
      </c>
      <c r="AR336" s="359"/>
    </row>
    <row r="337" spans="1:44" ht="29.1" customHeight="1">
      <c r="A337" s="356" t="s">
        <v>407</v>
      </c>
      <c r="B337" s="357" t="s">
        <v>455</v>
      </c>
      <c r="C337" s="358" t="s">
        <v>445</v>
      </c>
      <c r="D337" s="225" t="s">
        <v>41</v>
      </c>
      <c r="E337" s="227">
        <f>H337+K337+N337+Q337+T337+W337+Z337+AC337+AF337+AI337+AL337+AO337</f>
        <v>5209.0630000000001</v>
      </c>
      <c r="F337" s="227">
        <f>I337+L337+O337+R337+U337+X337+AA337+AD337+AG337+AJ337+AM337+AP337</f>
        <v>0</v>
      </c>
      <c r="G337" s="210">
        <f>IF(F337,F337/E337*100,0)</f>
        <v>0</v>
      </c>
      <c r="H337" s="210">
        <f>SUM(H338:H341)</f>
        <v>0</v>
      </c>
      <c r="I337" s="210">
        <f>SUM(I338:I341)</f>
        <v>0</v>
      </c>
      <c r="J337" s="210">
        <f>IF(I337,I337/H337*100,0)</f>
        <v>0</v>
      </c>
      <c r="K337" s="210">
        <f t="shared" ref="K337:L337" si="1897">SUM(K338:K341)</f>
        <v>0</v>
      </c>
      <c r="L337" s="210">
        <f t="shared" si="1897"/>
        <v>0</v>
      </c>
      <c r="M337" s="210">
        <f t="shared" si="1756"/>
        <v>0</v>
      </c>
      <c r="N337" s="210">
        <f t="shared" ref="N337:O337" si="1898">SUM(N338:N341)</f>
        <v>0</v>
      </c>
      <c r="O337" s="210">
        <f t="shared" si="1898"/>
        <v>0</v>
      </c>
      <c r="P337" s="210">
        <f t="shared" si="1758"/>
        <v>0</v>
      </c>
      <c r="Q337" s="210">
        <f t="shared" ref="Q337:R337" si="1899">SUM(Q338:Q341)</f>
        <v>0</v>
      </c>
      <c r="R337" s="210">
        <f t="shared" si="1899"/>
        <v>0</v>
      </c>
      <c r="S337" s="210">
        <f t="shared" si="1760"/>
        <v>0</v>
      </c>
      <c r="T337" s="210">
        <f t="shared" ref="T337:U337" si="1900">SUM(T338:T341)</f>
        <v>0</v>
      </c>
      <c r="U337" s="210">
        <f t="shared" si="1900"/>
        <v>0</v>
      </c>
      <c r="V337" s="210">
        <f t="shared" si="1762"/>
        <v>0</v>
      </c>
      <c r="W337" s="210">
        <f t="shared" ref="W337:X337" si="1901">SUM(W338:W341)</f>
        <v>0</v>
      </c>
      <c r="X337" s="210">
        <f t="shared" si="1901"/>
        <v>0</v>
      </c>
      <c r="Y337" s="210">
        <f t="shared" si="1764"/>
        <v>0</v>
      </c>
      <c r="Z337" s="210">
        <f t="shared" ref="Z337:AA337" si="1902">SUM(Z338:Z341)</f>
        <v>0</v>
      </c>
      <c r="AA337" s="210">
        <f t="shared" si="1902"/>
        <v>0</v>
      </c>
      <c r="AB337" s="210">
        <f t="shared" si="1766"/>
        <v>0</v>
      </c>
      <c r="AC337" s="210">
        <f t="shared" ref="AC337:AD337" si="1903">SUM(AC338:AC341)</f>
        <v>0</v>
      </c>
      <c r="AD337" s="210">
        <f t="shared" si="1903"/>
        <v>0</v>
      </c>
      <c r="AE337" s="210">
        <f t="shared" si="1768"/>
        <v>0</v>
      </c>
      <c r="AF337" s="210">
        <f t="shared" ref="AF337:AG337" si="1904">SUM(AF338:AF341)</f>
        <v>0</v>
      </c>
      <c r="AG337" s="210">
        <f t="shared" si="1904"/>
        <v>0</v>
      </c>
      <c r="AH337" s="210">
        <f t="shared" si="1770"/>
        <v>0</v>
      </c>
      <c r="AI337" s="210">
        <f t="shared" ref="AI337:AJ337" si="1905">SUM(AI338:AI341)</f>
        <v>0</v>
      </c>
      <c r="AJ337" s="210">
        <f t="shared" si="1905"/>
        <v>0</v>
      </c>
      <c r="AK337" s="210">
        <f t="shared" si="1772"/>
        <v>0</v>
      </c>
      <c r="AL337" s="210">
        <f t="shared" ref="AL337:AM337" si="1906">SUM(AL338:AL341)</f>
        <v>0</v>
      </c>
      <c r="AM337" s="210">
        <f t="shared" si="1906"/>
        <v>0</v>
      </c>
      <c r="AN337" s="210">
        <f t="shared" si="1774"/>
        <v>0</v>
      </c>
      <c r="AO337" s="227">
        <f t="shared" ref="AO337:AP337" si="1907">SUM(AO338:AO341)</f>
        <v>5209.0630000000001</v>
      </c>
      <c r="AP337" s="210">
        <f t="shared" si="1907"/>
        <v>0</v>
      </c>
      <c r="AQ337" s="210">
        <f t="shared" si="1776"/>
        <v>0</v>
      </c>
      <c r="AR337" s="359"/>
    </row>
    <row r="338" spans="1:44" ht="33" customHeight="1">
      <c r="A338" s="356"/>
      <c r="B338" s="357"/>
      <c r="C338" s="358"/>
      <c r="D338" s="179" t="s">
        <v>37</v>
      </c>
      <c r="E338" s="306">
        <f t="shared" ref="E338:E341" si="1908">H338+K338+N338+Q338+T338+W338+Z338+AC338+AF338+AI338+AL338+AO338</f>
        <v>0</v>
      </c>
      <c r="F338" s="306">
        <f t="shared" ref="F338:F341" si="1909">I338+L338+O338+R338+U338+X338+AA338+AD338+AG338+AJ338+AM338+AP338</f>
        <v>0</v>
      </c>
      <c r="G338" s="212">
        <f t="shared" ref="G338:G341" si="1910">IF(F338,F338/E338*100,0)</f>
        <v>0</v>
      </c>
      <c r="H338" s="212"/>
      <c r="I338" s="212"/>
      <c r="J338" s="212">
        <f t="shared" ref="J338:J341" si="1911">IF(I338,I338/H338*100,0)</f>
        <v>0</v>
      </c>
      <c r="K338" s="212"/>
      <c r="L338" s="212"/>
      <c r="M338" s="212">
        <f t="shared" si="1756"/>
        <v>0</v>
      </c>
      <c r="N338" s="212"/>
      <c r="O338" s="212"/>
      <c r="P338" s="212">
        <f t="shared" si="1758"/>
        <v>0</v>
      </c>
      <c r="Q338" s="212"/>
      <c r="R338" s="212"/>
      <c r="S338" s="212">
        <f t="shared" si="1760"/>
        <v>0</v>
      </c>
      <c r="T338" s="212"/>
      <c r="U338" s="212"/>
      <c r="V338" s="212">
        <f t="shared" si="1762"/>
        <v>0</v>
      </c>
      <c r="W338" s="212"/>
      <c r="X338" s="212"/>
      <c r="Y338" s="212">
        <f t="shared" si="1764"/>
        <v>0</v>
      </c>
      <c r="Z338" s="212"/>
      <c r="AA338" s="212"/>
      <c r="AB338" s="212">
        <f t="shared" si="1766"/>
        <v>0</v>
      </c>
      <c r="AC338" s="212"/>
      <c r="AD338" s="212"/>
      <c r="AE338" s="212">
        <f t="shared" si="1768"/>
        <v>0</v>
      </c>
      <c r="AF338" s="212"/>
      <c r="AG338" s="212"/>
      <c r="AH338" s="212">
        <f t="shared" si="1770"/>
        <v>0</v>
      </c>
      <c r="AI338" s="212"/>
      <c r="AJ338" s="212"/>
      <c r="AK338" s="212">
        <f t="shared" si="1772"/>
        <v>0</v>
      </c>
      <c r="AL338" s="212"/>
      <c r="AM338" s="212"/>
      <c r="AN338" s="212">
        <f t="shared" si="1774"/>
        <v>0</v>
      </c>
      <c r="AO338" s="306"/>
      <c r="AP338" s="212"/>
      <c r="AQ338" s="212">
        <f t="shared" si="1776"/>
        <v>0</v>
      </c>
      <c r="AR338" s="359"/>
    </row>
    <row r="339" spans="1:44" ht="53.25" customHeight="1">
      <c r="A339" s="356"/>
      <c r="B339" s="357"/>
      <c r="C339" s="358"/>
      <c r="D339" s="179" t="s">
        <v>2</v>
      </c>
      <c r="E339" s="306">
        <f t="shared" si="1908"/>
        <v>0</v>
      </c>
      <c r="F339" s="306">
        <f t="shared" si="1909"/>
        <v>0</v>
      </c>
      <c r="G339" s="212">
        <f t="shared" si="1910"/>
        <v>0</v>
      </c>
      <c r="H339" s="212"/>
      <c r="I339" s="212"/>
      <c r="J339" s="212">
        <f t="shared" si="1911"/>
        <v>0</v>
      </c>
      <c r="K339" s="212"/>
      <c r="L339" s="212"/>
      <c r="M339" s="212">
        <f t="shared" si="1756"/>
        <v>0</v>
      </c>
      <c r="N339" s="212"/>
      <c r="O339" s="212"/>
      <c r="P339" s="212">
        <f t="shared" si="1758"/>
        <v>0</v>
      </c>
      <c r="Q339" s="212"/>
      <c r="R339" s="212"/>
      <c r="S339" s="212">
        <f t="shared" si="1760"/>
        <v>0</v>
      </c>
      <c r="T339" s="212"/>
      <c r="U339" s="212"/>
      <c r="V339" s="212">
        <f t="shared" si="1762"/>
        <v>0</v>
      </c>
      <c r="W339" s="212"/>
      <c r="X339" s="212"/>
      <c r="Y339" s="212">
        <f t="shared" si="1764"/>
        <v>0</v>
      </c>
      <c r="Z339" s="212"/>
      <c r="AA339" s="212"/>
      <c r="AB339" s="212">
        <f t="shared" si="1766"/>
        <v>0</v>
      </c>
      <c r="AC339" s="212"/>
      <c r="AD339" s="212"/>
      <c r="AE339" s="212">
        <f t="shared" si="1768"/>
        <v>0</v>
      </c>
      <c r="AF339" s="212"/>
      <c r="AG339" s="212"/>
      <c r="AH339" s="212">
        <f t="shared" si="1770"/>
        <v>0</v>
      </c>
      <c r="AI339" s="212"/>
      <c r="AJ339" s="212"/>
      <c r="AK339" s="212">
        <f t="shared" si="1772"/>
        <v>0</v>
      </c>
      <c r="AL339" s="212"/>
      <c r="AM339" s="212"/>
      <c r="AN339" s="212">
        <f t="shared" si="1774"/>
        <v>0</v>
      </c>
      <c r="AO339" s="306"/>
      <c r="AP339" s="212"/>
      <c r="AQ339" s="212">
        <f t="shared" si="1776"/>
        <v>0</v>
      </c>
      <c r="AR339" s="359"/>
    </row>
    <row r="340" spans="1:44" ht="29.1" customHeight="1">
      <c r="A340" s="356"/>
      <c r="B340" s="357"/>
      <c r="C340" s="358"/>
      <c r="D340" s="180" t="s">
        <v>43</v>
      </c>
      <c r="E340" s="306">
        <f t="shared" si="1908"/>
        <v>5209.0630000000001</v>
      </c>
      <c r="F340" s="306">
        <f t="shared" si="1909"/>
        <v>0</v>
      </c>
      <c r="G340" s="212">
        <f t="shared" si="1910"/>
        <v>0</v>
      </c>
      <c r="H340" s="212"/>
      <c r="I340" s="212"/>
      <c r="J340" s="212">
        <f t="shared" si="1911"/>
        <v>0</v>
      </c>
      <c r="K340" s="212"/>
      <c r="L340" s="212"/>
      <c r="M340" s="212">
        <f t="shared" si="1756"/>
        <v>0</v>
      </c>
      <c r="N340" s="212"/>
      <c r="O340" s="212"/>
      <c r="P340" s="212">
        <f t="shared" si="1758"/>
        <v>0</v>
      </c>
      <c r="Q340" s="212"/>
      <c r="R340" s="212"/>
      <c r="S340" s="212">
        <f t="shared" si="1760"/>
        <v>0</v>
      </c>
      <c r="T340" s="212"/>
      <c r="U340" s="212"/>
      <c r="V340" s="212">
        <f t="shared" si="1762"/>
        <v>0</v>
      </c>
      <c r="W340" s="212"/>
      <c r="X340" s="212"/>
      <c r="Y340" s="212">
        <f t="shared" si="1764"/>
        <v>0</v>
      </c>
      <c r="Z340" s="212"/>
      <c r="AA340" s="212"/>
      <c r="AB340" s="212">
        <f t="shared" si="1766"/>
        <v>0</v>
      </c>
      <c r="AC340" s="212"/>
      <c r="AD340" s="212"/>
      <c r="AE340" s="212">
        <f t="shared" si="1768"/>
        <v>0</v>
      </c>
      <c r="AF340" s="212"/>
      <c r="AG340" s="212"/>
      <c r="AH340" s="212">
        <f t="shared" si="1770"/>
        <v>0</v>
      </c>
      <c r="AI340" s="212"/>
      <c r="AJ340" s="212"/>
      <c r="AK340" s="212">
        <f t="shared" si="1772"/>
        <v>0</v>
      </c>
      <c r="AL340" s="212"/>
      <c r="AM340" s="212"/>
      <c r="AN340" s="212">
        <f t="shared" si="1774"/>
        <v>0</v>
      </c>
      <c r="AO340" s="306">
        <v>5209.0630000000001</v>
      </c>
      <c r="AP340" s="212"/>
      <c r="AQ340" s="212">
        <f t="shared" si="1776"/>
        <v>0</v>
      </c>
      <c r="AR340" s="359"/>
    </row>
    <row r="341" spans="1:44" ht="37.5" customHeight="1">
      <c r="A341" s="356"/>
      <c r="B341" s="357"/>
      <c r="C341" s="358"/>
      <c r="D341" s="118" t="s">
        <v>263</v>
      </c>
      <c r="E341" s="306">
        <f t="shared" si="1908"/>
        <v>0</v>
      </c>
      <c r="F341" s="306">
        <f t="shared" si="1909"/>
        <v>0</v>
      </c>
      <c r="G341" s="212">
        <f t="shared" si="1910"/>
        <v>0</v>
      </c>
      <c r="H341" s="212"/>
      <c r="I341" s="212"/>
      <c r="J341" s="212">
        <f t="shared" si="1911"/>
        <v>0</v>
      </c>
      <c r="K341" s="212"/>
      <c r="L341" s="212"/>
      <c r="M341" s="212">
        <f t="shared" si="1756"/>
        <v>0</v>
      </c>
      <c r="N341" s="212"/>
      <c r="O341" s="212"/>
      <c r="P341" s="212">
        <f t="shared" si="1758"/>
        <v>0</v>
      </c>
      <c r="Q341" s="212"/>
      <c r="R341" s="212"/>
      <c r="S341" s="212">
        <f t="shared" si="1760"/>
        <v>0</v>
      </c>
      <c r="T341" s="212"/>
      <c r="U341" s="212"/>
      <c r="V341" s="212">
        <f t="shared" si="1762"/>
        <v>0</v>
      </c>
      <c r="W341" s="212"/>
      <c r="X341" s="212"/>
      <c r="Y341" s="212">
        <f t="shared" si="1764"/>
        <v>0</v>
      </c>
      <c r="Z341" s="212"/>
      <c r="AA341" s="212"/>
      <c r="AB341" s="212">
        <f t="shared" si="1766"/>
        <v>0</v>
      </c>
      <c r="AC341" s="212"/>
      <c r="AD341" s="212"/>
      <c r="AE341" s="212">
        <f t="shared" si="1768"/>
        <v>0</v>
      </c>
      <c r="AF341" s="212"/>
      <c r="AG341" s="212"/>
      <c r="AH341" s="212">
        <f t="shared" si="1770"/>
        <v>0</v>
      </c>
      <c r="AI341" s="212"/>
      <c r="AJ341" s="212"/>
      <c r="AK341" s="212">
        <f t="shared" si="1772"/>
        <v>0</v>
      </c>
      <c r="AL341" s="212"/>
      <c r="AM341" s="212"/>
      <c r="AN341" s="212">
        <f t="shared" si="1774"/>
        <v>0</v>
      </c>
      <c r="AO341" s="306"/>
      <c r="AP341" s="212"/>
      <c r="AQ341" s="212">
        <f t="shared" si="1776"/>
        <v>0</v>
      </c>
      <c r="AR341" s="359"/>
    </row>
    <row r="342" spans="1:44" ht="29.1" customHeight="1">
      <c r="A342" s="360" t="s">
        <v>321</v>
      </c>
      <c r="B342" s="361"/>
      <c r="C342" s="362"/>
      <c r="D342" s="188" t="s">
        <v>41</v>
      </c>
      <c r="E342" s="227">
        <f t="shared" si="1673"/>
        <v>50065.691999999995</v>
      </c>
      <c r="F342" s="227">
        <f t="shared" si="1673"/>
        <v>1820.2909999999999</v>
      </c>
      <c r="G342" s="210">
        <f t="shared" si="1674"/>
        <v>3.6358051337830308</v>
      </c>
      <c r="H342" s="210">
        <f>SUM(H343:H346)</f>
        <v>0</v>
      </c>
      <c r="I342" s="210">
        <f>SUM(I343:I346)</f>
        <v>0</v>
      </c>
      <c r="J342" s="210">
        <f t="shared" si="1676"/>
        <v>0</v>
      </c>
      <c r="K342" s="210">
        <f t="shared" ref="K342:L342" si="1912">SUM(K343:K346)</f>
        <v>1820.2909999999999</v>
      </c>
      <c r="L342" s="210">
        <f t="shared" si="1912"/>
        <v>1820.2909999999999</v>
      </c>
      <c r="M342" s="210">
        <f t="shared" ref="M342:M346" si="1913">IF(L342,L342/K342*100,0)</f>
        <v>100</v>
      </c>
      <c r="N342" s="210">
        <f t="shared" ref="N342:O342" si="1914">SUM(N343:N346)</f>
        <v>0</v>
      </c>
      <c r="O342" s="210">
        <f t="shared" si="1914"/>
        <v>0</v>
      </c>
      <c r="P342" s="210">
        <f t="shared" ref="P342:P346" si="1915">IF(O342,O342/N342*100,0)</f>
        <v>0</v>
      </c>
      <c r="Q342" s="210">
        <f t="shared" ref="Q342:R342" si="1916">SUM(Q343:Q346)</f>
        <v>0</v>
      </c>
      <c r="R342" s="210">
        <f t="shared" si="1916"/>
        <v>0</v>
      </c>
      <c r="S342" s="210">
        <f t="shared" ref="S342:S346" si="1917">IF(R342,R342/Q342*100,0)</f>
        <v>0</v>
      </c>
      <c r="T342" s="210">
        <f t="shared" ref="T342:U342" si="1918">SUM(T343:T346)</f>
        <v>0</v>
      </c>
      <c r="U342" s="210">
        <f t="shared" si="1918"/>
        <v>0</v>
      </c>
      <c r="V342" s="210">
        <f t="shared" ref="V342:V346" si="1919">IF(U342,U342/T342*100,0)</f>
        <v>0</v>
      </c>
      <c r="W342" s="210">
        <f t="shared" ref="W342:X342" si="1920">SUM(W343:W346)</f>
        <v>0</v>
      </c>
      <c r="X342" s="210">
        <f t="shared" si="1920"/>
        <v>0</v>
      </c>
      <c r="Y342" s="210">
        <f t="shared" ref="Y342:Y346" si="1921">IF(X342,X342/W342*100,0)</f>
        <v>0</v>
      </c>
      <c r="Z342" s="210">
        <f t="shared" ref="Z342:AA342" si="1922">SUM(Z343:Z346)</f>
        <v>0</v>
      </c>
      <c r="AA342" s="210">
        <f t="shared" si="1922"/>
        <v>0</v>
      </c>
      <c r="AB342" s="210">
        <f t="shared" ref="AB342:AB346" si="1923">IF(AA342,AA342/Z342*100,0)</f>
        <v>0</v>
      </c>
      <c r="AC342" s="210">
        <f t="shared" ref="AC342:AD342" si="1924">SUM(AC343:AC346)</f>
        <v>0</v>
      </c>
      <c r="AD342" s="210">
        <f t="shared" si="1924"/>
        <v>0</v>
      </c>
      <c r="AE342" s="210">
        <f t="shared" ref="AE342:AE346" si="1925">IF(AD342,AD342/AC342*100,0)</f>
        <v>0</v>
      </c>
      <c r="AF342" s="210">
        <f t="shared" ref="AF342:AG342" si="1926">SUM(AF343:AF346)</f>
        <v>0</v>
      </c>
      <c r="AG342" s="210">
        <f t="shared" si="1926"/>
        <v>0</v>
      </c>
      <c r="AH342" s="210">
        <f t="shared" ref="AH342:AH346" si="1927">IF(AG342,AG342/AF342*100,0)</f>
        <v>0</v>
      </c>
      <c r="AI342" s="210">
        <f t="shared" ref="AI342:AJ342" si="1928">SUM(AI343:AI346)</f>
        <v>0</v>
      </c>
      <c r="AJ342" s="210">
        <f t="shared" si="1928"/>
        <v>0</v>
      </c>
      <c r="AK342" s="210">
        <f t="shared" ref="AK342:AK346" si="1929">IF(AJ342,AJ342/AI342*100,0)</f>
        <v>0</v>
      </c>
      <c r="AL342" s="210">
        <f t="shared" ref="AL342:AM342" si="1930">SUM(AL343:AL346)</f>
        <v>1893.4949999999999</v>
      </c>
      <c r="AM342" s="210">
        <f t="shared" si="1930"/>
        <v>0</v>
      </c>
      <c r="AN342" s="210">
        <f t="shared" ref="AN342:AN346" si="1931">IF(AM342,AM342/AL342*100,0)</f>
        <v>0</v>
      </c>
      <c r="AO342" s="227">
        <f t="shared" ref="AO342:AP342" si="1932">SUM(AO343:AO346)</f>
        <v>46351.905999999995</v>
      </c>
      <c r="AP342" s="210">
        <f t="shared" si="1932"/>
        <v>0</v>
      </c>
      <c r="AQ342" s="210">
        <f t="shared" ref="AQ342:AQ346" si="1933">IF(AP342,AP342/AO342*100,0)</f>
        <v>0</v>
      </c>
      <c r="AR342" s="359"/>
    </row>
    <row r="343" spans="1:44" ht="32.25" customHeight="1">
      <c r="A343" s="363"/>
      <c r="B343" s="364"/>
      <c r="C343" s="365"/>
      <c r="D343" s="116" t="s">
        <v>37</v>
      </c>
      <c r="E343" s="306">
        <f t="shared" si="1673"/>
        <v>0</v>
      </c>
      <c r="F343" s="306">
        <f t="shared" si="1673"/>
        <v>0</v>
      </c>
      <c r="G343" s="212">
        <f t="shared" si="1674"/>
        <v>0</v>
      </c>
      <c r="H343" s="212">
        <f t="shared" ref="H343:I346" si="1934">H278</f>
        <v>0</v>
      </c>
      <c r="I343" s="212">
        <f t="shared" si="1934"/>
        <v>0</v>
      </c>
      <c r="J343" s="212">
        <f t="shared" si="1676"/>
        <v>0</v>
      </c>
      <c r="K343" s="212">
        <f t="shared" ref="K343:L346" si="1935">K278</f>
        <v>0</v>
      </c>
      <c r="L343" s="212">
        <f t="shared" si="1935"/>
        <v>0</v>
      </c>
      <c r="M343" s="212">
        <f t="shared" si="1913"/>
        <v>0</v>
      </c>
      <c r="N343" s="212">
        <f t="shared" ref="N343:O346" si="1936">N278</f>
        <v>0</v>
      </c>
      <c r="O343" s="212">
        <f t="shared" si="1936"/>
        <v>0</v>
      </c>
      <c r="P343" s="212">
        <f t="shared" si="1915"/>
        <v>0</v>
      </c>
      <c r="Q343" s="212">
        <f t="shared" ref="Q343:R346" si="1937">Q278</f>
        <v>0</v>
      </c>
      <c r="R343" s="212">
        <f t="shared" si="1937"/>
        <v>0</v>
      </c>
      <c r="S343" s="212">
        <f t="shared" si="1917"/>
        <v>0</v>
      </c>
      <c r="T343" s="212">
        <f t="shared" ref="T343:U346" si="1938">T278</f>
        <v>0</v>
      </c>
      <c r="U343" s="212">
        <f t="shared" si="1938"/>
        <v>0</v>
      </c>
      <c r="V343" s="212">
        <f t="shared" si="1919"/>
        <v>0</v>
      </c>
      <c r="W343" s="212">
        <f t="shared" ref="W343:X346" si="1939">W278</f>
        <v>0</v>
      </c>
      <c r="X343" s="212">
        <f t="shared" si="1939"/>
        <v>0</v>
      </c>
      <c r="Y343" s="212">
        <f t="shared" si="1921"/>
        <v>0</v>
      </c>
      <c r="Z343" s="212">
        <f t="shared" ref="Z343:AA346" si="1940">Z278</f>
        <v>0</v>
      </c>
      <c r="AA343" s="212">
        <f t="shared" si="1940"/>
        <v>0</v>
      </c>
      <c r="AB343" s="212">
        <f t="shared" si="1923"/>
        <v>0</v>
      </c>
      <c r="AC343" s="212">
        <f t="shared" ref="AC343:AD346" si="1941">AC278</f>
        <v>0</v>
      </c>
      <c r="AD343" s="212">
        <f t="shared" si="1941"/>
        <v>0</v>
      </c>
      <c r="AE343" s="212">
        <f t="shared" si="1925"/>
        <v>0</v>
      </c>
      <c r="AF343" s="212">
        <f t="shared" ref="AF343:AG346" si="1942">AF278</f>
        <v>0</v>
      </c>
      <c r="AG343" s="212">
        <f t="shared" si="1942"/>
        <v>0</v>
      </c>
      <c r="AH343" s="212">
        <f t="shared" si="1927"/>
        <v>0</v>
      </c>
      <c r="AI343" s="212">
        <f t="shared" ref="AI343:AJ346" si="1943">AI278</f>
        <v>0</v>
      </c>
      <c r="AJ343" s="212">
        <f t="shared" si="1943"/>
        <v>0</v>
      </c>
      <c r="AK343" s="212">
        <f t="shared" si="1929"/>
        <v>0</v>
      </c>
      <c r="AL343" s="212">
        <f t="shared" ref="AL343:AM346" si="1944">AL278</f>
        <v>0</v>
      </c>
      <c r="AM343" s="212">
        <f t="shared" si="1944"/>
        <v>0</v>
      </c>
      <c r="AN343" s="212">
        <f t="shared" si="1931"/>
        <v>0</v>
      </c>
      <c r="AO343" s="306">
        <f t="shared" ref="AO343:AP346" si="1945">AO278</f>
        <v>0</v>
      </c>
      <c r="AP343" s="212">
        <f t="shared" si="1945"/>
        <v>0</v>
      </c>
      <c r="AQ343" s="212">
        <f t="shared" si="1933"/>
        <v>0</v>
      </c>
      <c r="AR343" s="359"/>
    </row>
    <row r="344" spans="1:44" ht="36.75" customHeight="1">
      <c r="A344" s="363"/>
      <c r="B344" s="364"/>
      <c r="C344" s="365"/>
      <c r="D344" s="116" t="s">
        <v>2</v>
      </c>
      <c r="E344" s="306">
        <f t="shared" si="1673"/>
        <v>0</v>
      </c>
      <c r="F344" s="306">
        <f t="shared" si="1673"/>
        <v>0</v>
      </c>
      <c r="G344" s="212">
        <f t="shared" si="1674"/>
        <v>0</v>
      </c>
      <c r="H344" s="212">
        <f t="shared" si="1934"/>
        <v>0</v>
      </c>
      <c r="I344" s="212">
        <f t="shared" si="1934"/>
        <v>0</v>
      </c>
      <c r="J344" s="212">
        <f t="shared" si="1676"/>
        <v>0</v>
      </c>
      <c r="K344" s="212">
        <f t="shared" si="1935"/>
        <v>0</v>
      </c>
      <c r="L344" s="212">
        <f t="shared" si="1935"/>
        <v>0</v>
      </c>
      <c r="M344" s="212">
        <f t="shared" si="1913"/>
        <v>0</v>
      </c>
      <c r="N344" s="212">
        <f t="shared" si="1936"/>
        <v>0</v>
      </c>
      <c r="O344" s="212">
        <f t="shared" si="1936"/>
        <v>0</v>
      </c>
      <c r="P344" s="212">
        <f t="shared" si="1915"/>
        <v>0</v>
      </c>
      <c r="Q344" s="212">
        <f t="shared" si="1937"/>
        <v>0</v>
      </c>
      <c r="R344" s="212">
        <f t="shared" si="1937"/>
        <v>0</v>
      </c>
      <c r="S344" s="212">
        <f t="shared" si="1917"/>
        <v>0</v>
      </c>
      <c r="T344" s="212">
        <f t="shared" si="1938"/>
        <v>0</v>
      </c>
      <c r="U344" s="212">
        <f t="shared" si="1938"/>
        <v>0</v>
      </c>
      <c r="V344" s="212">
        <f t="shared" si="1919"/>
        <v>0</v>
      </c>
      <c r="W344" s="212">
        <f t="shared" si="1939"/>
        <v>0</v>
      </c>
      <c r="X344" s="212">
        <f t="shared" si="1939"/>
        <v>0</v>
      </c>
      <c r="Y344" s="212">
        <f t="shared" si="1921"/>
        <v>0</v>
      </c>
      <c r="Z344" s="212">
        <f t="shared" si="1940"/>
        <v>0</v>
      </c>
      <c r="AA344" s="212">
        <f t="shared" si="1940"/>
        <v>0</v>
      </c>
      <c r="AB344" s="212">
        <f t="shared" si="1923"/>
        <v>0</v>
      </c>
      <c r="AC344" s="212">
        <f t="shared" si="1941"/>
        <v>0</v>
      </c>
      <c r="AD344" s="212">
        <f t="shared" si="1941"/>
        <v>0</v>
      </c>
      <c r="AE344" s="212">
        <f t="shared" si="1925"/>
        <v>0</v>
      </c>
      <c r="AF344" s="212">
        <f t="shared" si="1942"/>
        <v>0</v>
      </c>
      <c r="AG344" s="212">
        <f t="shared" si="1942"/>
        <v>0</v>
      </c>
      <c r="AH344" s="212">
        <f t="shared" si="1927"/>
        <v>0</v>
      </c>
      <c r="AI344" s="212">
        <f t="shared" si="1943"/>
        <v>0</v>
      </c>
      <c r="AJ344" s="212">
        <f t="shared" si="1943"/>
        <v>0</v>
      </c>
      <c r="AK344" s="212">
        <f t="shared" si="1929"/>
        <v>0</v>
      </c>
      <c r="AL344" s="212">
        <f t="shared" si="1944"/>
        <v>0</v>
      </c>
      <c r="AM344" s="212">
        <f t="shared" si="1944"/>
        <v>0</v>
      </c>
      <c r="AN344" s="212">
        <f t="shared" si="1931"/>
        <v>0</v>
      </c>
      <c r="AO344" s="306">
        <f t="shared" si="1945"/>
        <v>0</v>
      </c>
      <c r="AP344" s="212">
        <f t="shared" si="1945"/>
        <v>0</v>
      </c>
      <c r="AQ344" s="212">
        <f t="shared" si="1933"/>
        <v>0</v>
      </c>
      <c r="AR344" s="359"/>
    </row>
    <row r="345" spans="1:44" ht="29.1" customHeight="1">
      <c r="A345" s="363"/>
      <c r="B345" s="364"/>
      <c r="C345" s="365"/>
      <c r="D345" s="117" t="s">
        <v>43</v>
      </c>
      <c r="E345" s="306">
        <f t="shared" si="1673"/>
        <v>50065.691999999995</v>
      </c>
      <c r="F345" s="306">
        <f t="shared" si="1673"/>
        <v>1820.2909999999999</v>
      </c>
      <c r="G345" s="212">
        <f t="shared" si="1674"/>
        <v>3.6358051337830308</v>
      </c>
      <c r="H345" s="212">
        <f t="shared" si="1934"/>
        <v>0</v>
      </c>
      <c r="I345" s="212">
        <f t="shared" si="1934"/>
        <v>0</v>
      </c>
      <c r="J345" s="212">
        <f t="shared" si="1676"/>
        <v>0</v>
      </c>
      <c r="K345" s="212">
        <f t="shared" si="1935"/>
        <v>1820.2909999999999</v>
      </c>
      <c r="L345" s="212">
        <f t="shared" si="1935"/>
        <v>1820.2909999999999</v>
      </c>
      <c r="M345" s="212">
        <f t="shared" si="1913"/>
        <v>100</v>
      </c>
      <c r="N345" s="212">
        <f t="shared" si="1936"/>
        <v>0</v>
      </c>
      <c r="O345" s="212">
        <f t="shared" si="1936"/>
        <v>0</v>
      </c>
      <c r="P345" s="212">
        <f t="shared" si="1915"/>
        <v>0</v>
      </c>
      <c r="Q345" s="212">
        <f t="shared" si="1937"/>
        <v>0</v>
      </c>
      <c r="R345" s="212">
        <f t="shared" si="1937"/>
        <v>0</v>
      </c>
      <c r="S345" s="212">
        <f t="shared" si="1917"/>
        <v>0</v>
      </c>
      <c r="T345" s="212">
        <f t="shared" si="1938"/>
        <v>0</v>
      </c>
      <c r="U345" s="212">
        <f t="shared" si="1938"/>
        <v>0</v>
      </c>
      <c r="V345" s="212">
        <f t="shared" si="1919"/>
        <v>0</v>
      </c>
      <c r="W345" s="212">
        <f t="shared" si="1939"/>
        <v>0</v>
      </c>
      <c r="X345" s="212">
        <f t="shared" si="1939"/>
        <v>0</v>
      </c>
      <c r="Y345" s="212">
        <f t="shared" si="1921"/>
        <v>0</v>
      </c>
      <c r="Z345" s="212">
        <f t="shared" si="1940"/>
        <v>0</v>
      </c>
      <c r="AA345" s="212">
        <f t="shared" si="1940"/>
        <v>0</v>
      </c>
      <c r="AB345" s="212">
        <f t="shared" si="1923"/>
        <v>0</v>
      </c>
      <c r="AC345" s="212">
        <f t="shared" si="1941"/>
        <v>0</v>
      </c>
      <c r="AD345" s="212">
        <f t="shared" si="1941"/>
        <v>0</v>
      </c>
      <c r="AE345" s="212">
        <f t="shared" si="1925"/>
        <v>0</v>
      </c>
      <c r="AF345" s="212">
        <f t="shared" si="1942"/>
        <v>0</v>
      </c>
      <c r="AG345" s="212">
        <f t="shared" si="1942"/>
        <v>0</v>
      </c>
      <c r="AH345" s="212">
        <f t="shared" si="1927"/>
        <v>0</v>
      </c>
      <c r="AI345" s="212">
        <f t="shared" si="1943"/>
        <v>0</v>
      </c>
      <c r="AJ345" s="212">
        <f t="shared" si="1943"/>
        <v>0</v>
      </c>
      <c r="AK345" s="212">
        <f t="shared" si="1929"/>
        <v>0</v>
      </c>
      <c r="AL345" s="212">
        <f t="shared" si="1944"/>
        <v>1893.4949999999999</v>
      </c>
      <c r="AM345" s="212">
        <f t="shared" si="1944"/>
        <v>0</v>
      </c>
      <c r="AN345" s="212">
        <f t="shared" si="1931"/>
        <v>0</v>
      </c>
      <c r="AO345" s="306">
        <f t="shared" si="1945"/>
        <v>46351.905999999995</v>
      </c>
      <c r="AP345" s="212">
        <f t="shared" si="1945"/>
        <v>0</v>
      </c>
      <c r="AQ345" s="212">
        <f t="shared" si="1933"/>
        <v>0</v>
      </c>
      <c r="AR345" s="359"/>
    </row>
    <row r="346" spans="1:44" ht="29.1" customHeight="1">
      <c r="A346" s="366"/>
      <c r="B346" s="367"/>
      <c r="C346" s="368"/>
      <c r="D346" s="118" t="s">
        <v>263</v>
      </c>
      <c r="E346" s="306">
        <f t="shared" si="1673"/>
        <v>0</v>
      </c>
      <c r="F346" s="306">
        <f t="shared" si="1673"/>
        <v>0</v>
      </c>
      <c r="G346" s="212">
        <f t="shared" si="1674"/>
        <v>0</v>
      </c>
      <c r="H346" s="212">
        <f t="shared" si="1934"/>
        <v>0</v>
      </c>
      <c r="I346" s="212">
        <f t="shared" si="1934"/>
        <v>0</v>
      </c>
      <c r="J346" s="212">
        <f t="shared" si="1676"/>
        <v>0</v>
      </c>
      <c r="K346" s="212">
        <f t="shared" si="1935"/>
        <v>0</v>
      </c>
      <c r="L346" s="212">
        <f t="shared" si="1935"/>
        <v>0</v>
      </c>
      <c r="M346" s="212">
        <f t="shared" si="1913"/>
        <v>0</v>
      </c>
      <c r="N346" s="212">
        <f t="shared" si="1936"/>
        <v>0</v>
      </c>
      <c r="O346" s="212">
        <f t="shared" si="1936"/>
        <v>0</v>
      </c>
      <c r="P346" s="212">
        <f t="shared" si="1915"/>
        <v>0</v>
      </c>
      <c r="Q346" s="212">
        <f t="shared" si="1937"/>
        <v>0</v>
      </c>
      <c r="R346" s="212">
        <f t="shared" si="1937"/>
        <v>0</v>
      </c>
      <c r="S346" s="212">
        <f t="shared" si="1917"/>
        <v>0</v>
      </c>
      <c r="T346" s="212">
        <f t="shared" si="1938"/>
        <v>0</v>
      </c>
      <c r="U346" s="212">
        <f t="shared" si="1938"/>
        <v>0</v>
      </c>
      <c r="V346" s="212">
        <f t="shared" si="1919"/>
        <v>0</v>
      </c>
      <c r="W346" s="212">
        <f t="shared" si="1939"/>
        <v>0</v>
      </c>
      <c r="X346" s="212">
        <f t="shared" si="1939"/>
        <v>0</v>
      </c>
      <c r="Y346" s="212">
        <f t="shared" si="1921"/>
        <v>0</v>
      </c>
      <c r="Z346" s="212">
        <f t="shared" si="1940"/>
        <v>0</v>
      </c>
      <c r="AA346" s="212">
        <f t="shared" si="1940"/>
        <v>0</v>
      </c>
      <c r="AB346" s="212">
        <f t="shared" si="1923"/>
        <v>0</v>
      </c>
      <c r="AC346" s="212">
        <f t="shared" si="1941"/>
        <v>0</v>
      </c>
      <c r="AD346" s="212">
        <f t="shared" si="1941"/>
        <v>0</v>
      </c>
      <c r="AE346" s="212">
        <f t="shared" si="1925"/>
        <v>0</v>
      </c>
      <c r="AF346" s="212">
        <f t="shared" si="1942"/>
        <v>0</v>
      </c>
      <c r="AG346" s="212">
        <f t="shared" si="1942"/>
        <v>0</v>
      </c>
      <c r="AH346" s="212">
        <f t="shared" si="1927"/>
        <v>0</v>
      </c>
      <c r="AI346" s="212">
        <f t="shared" si="1943"/>
        <v>0</v>
      </c>
      <c r="AJ346" s="212">
        <f t="shared" si="1943"/>
        <v>0</v>
      </c>
      <c r="AK346" s="212">
        <f t="shared" si="1929"/>
        <v>0</v>
      </c>
      <c r="AL346" s="212">
        <f t="shared" si="1944"/>
        <v>0</v>
      </c>
      <c r="AM346" s="212">
        <f t="shared" si="1944"/>
        <v>0</v>
      </c>
      <c r="AN346" s="212">
        <f t="shared" si="1931"/>
        <v>0</v>
      </c>
      <c r="AO346" s="306">
        <f t="shared" si="1945"/>
        <v>0</v>
      </c>
      <c r="AP346" s="212">
        <f t="shared" si="1945"/>
        <v>0</v>
      </c>
      <c r="AQ346" s="212">
        <f t="shared" si="1933"/>
        <v>0</v>
      </c>
      <c r="AR346" s="359"/>
    </row>
    <row r="347" spans="1:44" ht="29.1" customHeight="1">
      <c r="A347" s="393" t="s">
        <v>330</v>
      </c>
      <c r="B347" s="394"/>
      <c r="C347" s="394"/>
      <c r="D347" s="394"/>
      <c r="E347" s="394"/>
      <c r="F347" s="394"/>
      <c r="G347" s="394"/>
      <c r="H347" s="394"/>
      <c r="I347" s="394"/>
      <c r="J347" s="394"/>
      <c r="K347" s="394"/>
      <c r="L347" s="394"/>
      <c r="M347" s="394"/>
      <c r="N347" s="394"/>
      <c r="O347" s="394"/>
      <c r="P347" s="394"/>
      <c r="Q347" s="394"/>
      <c r="R347" s="394"/>
      <c r="S347" s="394"/>
      <c r="T347" s="394"/>
      <c r="U347" s="394"/>
      <c r="V347" s="394"/>
      <c r="W347" s="394"/>
      <c r="X347" s="394"/>
      <c r="Y347" s="394"/>
      <c r="Z347" s="394"/>
      <c r="AA347" s="394"/>
      <c r="AB347" s="394"/>
      <c r="AC347" s="394"/>
      <c r="AD347" s="394"/>
      <c r="AE347" s="394"/>
      <c r="AF347" s="394"/>
      <c r="AG347" s="394"/>
      <c r="AH347" s="394"/>
      <c r="AI347" s="394"/>
      <c r="AJ347" s="394"/>
      <c r="AK347" s="394"/>
      <c r="AL347" s="394"/>
      <c r="AM347" s="394"/>
      <c r="AN347" s="394"/>
      <c r="AO347" s="394"/>
      <c r="AP347" s="394"/>
      <c r="AQ347" s="394"/>
      <c r="AR347" s="395"/>
    </row>
    <row r="348" spans="1:44" s="96" customFormat="1" ht="55.35" customHeight="1">
      <c r="A348" s="369" t="s">
        <v>322</v>
      </c>
      <c r="B348" s="370" t="s">
        <v>358</v>
      </c>
      <c r="C348" s="372" t="s">
        <v>410</v>
      </c>
      <c r="D348" s="188" t="s">
        <v>41</v>
      </c>
      <c r="E348" s="209">
        <f ca="1">E349</f>
        <v>55222.11</v>
      </c>
      <c r="F348" s="209">
        <f ca="1">F349</f>
        <v>10158.42152</v>
      </c>
      <c r="G348" s="210">
        <f ca="1">IF(F348,F348/E348*100,0)</f>
        <v>18.395569310915498</v>
      </c>
      <c r="H348" s="209">
        <f>SUM(H349)</f>
        <v>1860.5045399999999</v>
      </c>
      <c r="I348" s="209">
        <f>SUM(I349)</f>
        <v>1860.5045399999999</v>
      </c>
      <c r="J348" s="210">
        <f>IF(I348,I348/H348*100,0)</f>
        <v>100</v>
      </c>
      <c r="K348" s="209">
        <f t="shared" ref="K348:L348" si="1946">SUM(K349)</f>
        <v>3995.9038799999998</v>
      </c>
      <c r="L348" s="209">
        <f t="shared" si="1946"/>
        <v>3995.9038799999998</v>
      </c>
      <c r="M348" s="210">
        <f t="shared" ref="M348:M352" si="1947">IF(L348,L348/K348*100,0)</f>
        <v>100</v>
      </c>
      <c r="N348" s="209">
        <f t="shared" ref="N348:O348" si="1948">SUM(N349)</f>
        <v>4302.0131000000001</v>
      </c>
      <c r="O348" s="209">
        <f t="shared" si="1948"/>
        <v>4302.0131000000001</v>
      </c>
      <c r="P348" s="210">
        <f t="shared" ref="P348:P352" si="1949">IF(O348,O348/N348*100,0)</f>
        <v>100</v>
      </c>
      <c r="Q348" s="209">
        <f t="shared" ref="Q348:R348" ca="1" si="1950">SUM(Q349)</f>
        <v>4000</v>
      </c>
      <c r="R348" s="209">
        <f t="shared" ca="1" si="1950"/>
        <v>0</v>
      </c>
      <c r="S348" s="210">
        <f t="shared" ref="S348:S352" ca="1" si="1951">IF(R348,R348/Q348*100,0)</f>
        <v>0</v>
      </c>
      <c r="T348" s="209">
        <f t="shared" ref="T348:U348" si="1952">SUM(T349)</f>
        <v>5000</v>
      </c>
      <c r="U348" s="209">
        <f t="shared" ca="1" si="1952"/>
        <v>0</v>
      </c>
      <c r="V348" s="210">
        <f t="shared" ref="V348:V352" ca="1" si="1953">IF(U348,U348/T348*100,0)</f>
        <v>0</v>
      </c>
      <c r="W348" s="209">
        <f t="shared" ref="W348:X348" si="1954">SUM(W349)</f>
        <v>5500</v>
      </c>
      <c r="X348" s="209">
        <f t="shared" ca="1" si="1954"/>
        <v>0</v>
      </c>
      <c r="Y348" s="210">
        <f t="shared" ref="Y348:Y352" ca="1" si="1955">IF(X348,X348/W348*100,0)</f>
        <v>0</v>
      </c>
      <c r="Z348" s="209">
        <f t="shared" ref="Z348:AA348" si="1956">SUM(Z349)</f>
        <v>6000</v>
      </c>
      <c r="AA348" s="209">
        <f t="shared" ca="1" si="1956"/>
        <v>0</v>
      </c>
      <c r="AB348" s="210">
        <f t="shared" ref="AB348:AB352" ca="1" si="1957">IF(AA348,AA348/Z348*100,0)</f>
        <v>0</v>
      </c>
      <c r="AC348" s="209">
        <f t="shared" ref="AC348:AD348" si="1958">SUM(AC349)</f>
        <v>6000</v>
      </c>
      <c r="AD348" s="209">
        <f t="shared" ca="1" si="1958"/>
        <v>0</v>
      </c>
      <c r="AE348" s="210">
        <f t="shared" ref="AE348:AE352" ca="1" si="1959">IF(AD348,AD348/AC348*100,0)</f>
        <v>0</v>
      </c>
      <c r="AF348" s="209">
        <f t="shared" ref="AF348:AG348" si="1960">SUM(AF349)</f>
        <v>5500</v>
      </c>
      <c r="AG348" s="209">
        <f t="shared" ca="1" si="1960"/>
        <v>0</v>
      </c>
      <c r="AH348" s="210">
        <f t="shared" ref="AH348:AH352" ca="1" si="1961">IF(AG348,AG348/AF348*100,0)</f>
        <v>0</v>
      </c>
      <c r="AI348" s="209">
        <f t="shared" ref="AI348:AJ348" si="1962">SUM(AI349)</f>
        <v>4500</v>
      </c>
      <c r="AJ348" s="209">
        <f t="shared" ca="1" si="1962"/>
        <v>0</v>
      </c>
      <c r="AK348" s="210">
        <f t="shared" ref="AK348:AK352" ca="1" si="1963">IF(AJ348,AJ348/AI348*100,0)</f>
        <v>0</v>
      </c>
      <c r="AL348" s="209">
        <f t="shared" ref="AL348:AM348" ca="1" si="1964">SUM(AL349)</f>
        <v>4000</v>
      </c>
      <c r="AM348" s="209">
        <f t="shared" ca="1" si="1964"/>
        <v>0</v>
      </c>
      <c r="AN348" s="210">
        <f t="shared" ref="AN348:AN352" ca="1" si="1965">IF(AM348,AM348/AL348*100,0)</f>
        <v>0</v>
      </c>
      <c r="AO348" s="209">
        <f t="shared" ref="AO348:AP348" si="1966">SUM(AO349)</f>
        <v>4563.6884799999998</v>
      </c>
      <c r="AP348" s="209">
        <f t="shared" ca="1" si="1966"/>
        <v>0</v>
      </c>
      <c r="AQ348" s="210">
        <f t="shared" ref="AQ348:AQ352" ca="1" si="1967">IF(AP348,AP348/AO348*100,0)</f>
        <v>0</v>
      </c>
      <c r="AR348" s="359"/>
    </row>
    <row r="349" spans="1:44" ht="144" customHeight="1">
      <c r="A349" s="369"/>
      <c r="B349" s="370"/>
      <c r="C349" s="372"/>
      <c r="D349" s="223" t="s">
        <v>43</v>
      </c>
      <c r="E349" s="211">
        <f ca="1">E351</f>
        <v>55222.11</v>
      </c>
      <c r="F349" s="211">
        <f ca="1">F351</f>
        <v>10158.42152</v>
      </c>
      <c r="G349" s="212">
        <f t="shared" ref="G349:G352" ca="1" si="1968">IF(F349,F349/E349*100,0)</f>
        <v>18.395569310915498</v>
      </c>
      <c r="H349" s="211">
        <f>H351</f>
        <v>1860.5045399999999</v>
      </c>
      <c r="I349" s="211">
        <f>I351</f>
        <v>1860.5045399999999</v>
      </c>
      <c r="J349" s="234">
        <f t="shared" ref="J349:J352" si="1969">IF(I349,I349/H349*100,0)</f>
        <v>100</v>
      </c>
      <c r="K349" s="211">
        <f>K351</f>
        <v>3995.9038799999998</v>
      </c>
      <c r="L349" s="211">
        <f>L351</f>
        <v>3995.9038799999998</v>
      </c>
      <c r="M349" s="234">
        <f t="shared" si="1947"/>
        <v>100</v>
      </c>
      <c r="N349" s="211">
        <f>N351</f>
        <v>4302.0131000000001</v>
      </c>
      <c r="O349" s="211">
        <f>O351</f>
        <v>4302.0131000000001</v>
      </c>
      <c r="P349" s="234">
        <f t="shared" si="1949"/>
        <v>100</v>
      </c>
      <c r="Q349" s="211">
        <f ca="1">Q351</f>
        <v>4000</v>
      </c>
      <c r="R349" s="211">
        <f ca="1">R351</f>
        <v>0</v>
      </c>
      <c r="S349" s="234">
        <f t="shared" ca="1" si="1951"/>
        <v>0</v>
      </c>
      <c r="T349" s="211">
        <f>T351</f>
        <v>5000</v>
      </c>
      <c r="U349" s="211">
        <f ca="1">U351</f>
        <v>0</v>
      </c>
      <c r="V349" s="234">
        <f t="shared" ca="1" si="1953"/>
        <v>0</v>
      </c>
      <c r="W349" s="211">
        <f>W351</f>
        <v>5500</v>
      </c>
      <c r="X349" s="211">
        <f ca="1">X351</f>
        <v>0</v>
      </c>
      <c r="Y349" s="234">
        <f t="shared" ca="1" si="1955"/>
        <v>0</v>
      </c>
      <c r="Z349" s="211">
        <f>Z351</f>
        <v>6000</v>
      </c>
      <c r="AA349" s="211">
        <f ca="1">AA351</f>
        <v>0</v>
      </c>
      <c r="AB349" s="234">
        <f t="shared" ca="1" si="1957"/>
        <v>0</v>
      </c>
      <c r="AC349" s="211">
        <f>AC351</f>
        <v>6000</v>
      </c>
      <c r="AD349" s="211">
        <f ca="1">AD351</f>
        <v>0</v>
      </c>
      <c r="AE349" s="234">
        <f t="shared" ca="1" si="1959"/>
        <v>0</v>
      </c>
      <c r="AF349" s="211">
        <f>AF351</f>
        <v>5500</v>
      </c>
      <c r="AG349" s="211">
        <f ca="1">AG351</f>
        <v>0</v>
      </c>
      <c r="AH349" s="234">
        <f t="shared" ca="1" si="1961"/>
        <v>0</v>
      </c>
      <c r="AI349" s="211">
        <f>AI351</f>
        <v>4500</v>
      </c>
      <c r="AJ349" s="211">
        <f ca="1">AJ351</f>
        <v>0</v>
      </c>
      <c r="AK349" s="234">
        <f t="shared" ca="1" si="1963"/>
        <v>0</v>
      </c>
      <c r="AL349" s="211">
        <f ca="1">AL351</f>
        <v>4000</v>
      </c>
      <c r="AM349" s="211">
        <f ca="1">AM351</f>
        <v>0</v>
      </c>
      <c r="AN349" s="234">
        <f t="shared" ca="1" si="1965"/>
        <v>0</v>
      </c>
      <c r="AO349" s="211">
        <f>AO351</f>
        <v>4563.6884799999998</v>
      </c>
      <c r="AP349" s="211">
        <f ca="1">AP351</f>
        <v>0</v>
      </c>
      <c r="AQ349" s="234">
        <f t="shared" ca="1" si="1967"/>
        <v>0</v>
      </c>
      <c r="AR349" s="359"/>
    </row>
    <row r="350" spans="1:44" s="96" customFormat="1" ht="37.35" customHeight="1">
      <c r="A350" s="356" t="s">
        <v>323</v>
      </c>
      <c r="B350" s="357" t="s">
        <v>359</v>
      </c>
      <c r="C350" s="372" t="s">
        <v>410</v>
      </c>
      <c r="D350" s="188" t="s">
        <v>41</v>
      </c>
      <c r="E350" s="209">
        <f ca="1">E351</f>
        <v>55222.11</v>
      </c>
      <c r="F350" s="209">
        <f ca="1">F351</f>
        <v>10158.42152</v>
      </c>
      <c r="G350" s="210">
        <f t="shared" ca="1" si="1968"/>
        <v>18.395569310915498</v>
      </c>
      <c r="H350" s="209">
        <f>H351</f>
        <v>1860.5045399999999</v>
      </c>
      <c r="I350" s="209">
        <f>I351</f>
        <v>1860.5045399999999</v>
      </c>
      <c r="J350" s="210">
        <f t="shared" si="1969"/>
        <v>100</v>
      </c>
      <c r="K350" s="209">
        <f t="shared" ref="K350:L350" si="1970">K351</f>
        <v>3995.9038799999998</v>
      </c>
      <c r="L350" s="209">
        <f t="shared" si="1970"/>
        <v>3995.9038799999998</v>
      </c>
      <c r="M350" s="210">
        <f t="shared" si="1947"/>
        <v>100</v>
      </c>
      <c r="N350" s="209">
        <f t="shared" ref="N350:O350" si="1971">N351</f>
        <v>4302.0131000000001</v>
      </c>
      <c r="O350" s="209">
        <f t="shared" si="1971"/>
        <v>4302.0131000000001</v>
      </c>
      <c r="P350" s="210">
        <f t="shared" si="1949"/>
        <v>100</v>
      </c>
      <c r="Q350" s="209">
        <f t="shared" ref="Q350:R350" ca="1" si="1972">Q351</f>
        <v>4000</v>
      </c>
      <c r="R350" s="209">
        <f t="shared" ca="1" si="1972"/>
        <v>0</v>
      </c>
      <c r="S350" s="210">
        <f t="shared" ca="1" si="1951"/>
        <v>0</v>
      </c>
      <c r="T350" s="209">
        <f t="shared" ref="T350:U350" si="1973">T351</f>
        <v>5000</v>
      </c>
      <c r="U350" s="209">
        <f t="shared" ca="1" si="1973"/>
        <v>0</v>
      </c>
      <c r="V350" s="210">
        <f t="shared" ca="1" si="1953"/>
        <v>0</v>
      </c>
      <c r="W350" s="209">
        <f t="shared" ref="W350:X350" si="1974">W351</f>
        <v>5500</v>
      </c>
      <c r="X350" s="209">
        <f t="shared" ca="1" si="1974"/>
        <v>0</v>
      </c>
      <c r="Y350" s="210">
        <f t="shared" ca="1" si="1955"/>
        <v>0</v>
      </c>
      <c r="Z350" s="209">
        <f t="shared" ref="Z350:AA350" si="1975">Z351</f>
        <v>6000</v>
      </c>
      <c r="AA350" s="209">
        <f t="shared" ca="1" si="1975"/>
        <v>0</v>
      </c>
      <c r="AB350" s="210">
        <f t="shared" ca="1" si="1957"/>
        <v>0</v>
      </c>
      <c r="AC350" s="209">
        <f t="shared" ref="AC350:AD350" si="1976">AC351</f>
        <v>6000</v>
      </c>
      <c r="AD350" s="209">
        <f t="shared" ca="1" si="1976"/>
        <v>0</v>
      </c>
      <c r="AE350" s="210">
        <f t="shared" ca="1" si="1959"/>
        <v>0</v>
      </c>
      <c r="AF350" s="209">
        <f t="shared" ref="AF350:AG350" si="1977">AF351</f>
        <v>5500</v>
      </c>
      <c r="AG350" s="209">
        <f t="shared" ca="1" si="1977"/>
        <v>0</v>
      </c>
      <c r="AH350" s="210">
        <f t="shared" ca="1" si="1961"/>
        <v>0</v>
      </c>
      <c r="AI350" s="209">
        <f t="shared" ref="AI350:AJ350" si="1978">AI351</f>
        <v>4500</v>
      </c>
      <c r="AJ350" s="209">
        <f t="shared" ca="1" si="1978"/>
        <v>0</v>
      </c>
      <c r="AK350" s="210">
        <f t="shared" ca="1" si="1963"/>
        <v>0</v>
      </c>
      <c r="AL350" s="209">
        <f t="shared" ref="AL350:AM350" ca="1" si="1979">AL351</f>
        <v>4000</v>
      </c>
      <c r="AM350" s="209">
        <f t="shared" ca="1" si="1979"/>
        <v>0</v>
      </c>
      <c r="AN350" s="210">
        <f t="shared" ca="1" si="1965"/>
        <v>0</v>
      </c>
      <c r="AO350" s="209">
        <f t="shared" ref="AO350:AP350" si="1980">AO351</f>
        <v>4563.6884799999998</v>
      </c>
      <c r="AP350" s="209">
        <f t="shared" ca="1" si="1980"/>
        <v>0</v>
      </c>
      <c r="AQ350" s="210">
        <f t="shared" ca="1" si="1967"/>
        <v>0</v>
      </c>
      <c r="AR350" s="396"/>
    </row>
    <row r="351" spans="1:44" ht="41.1" customHeight="1">
      <c r="A351" s="356"/>
      <c r="B351" s="357"/>
      <c r="C351" s="372"/>
      <c r="D351" s="223" t="s">
        <v>43</v>
      </c>
      <c r="E351" s="299">
        <f ca="1">H351+K351+N351+Q351+T351+W351+Z351+AC351+AF351+AI351+AL351+AO351</f>
        <v>55222.11</v>
      </c>
      <c r="F351" s="299">
        <f ca="1">I351+L351+O351+R351+U351+X351+AA351+AD351+AG351+AJ351+AM351+AP351</f>
        <v>10158.42152</v>
      </c>
      <c r="G351" s="212">
        <f t="shared" ref="G351" ca="1" si="1981">IF(F351,F351/E351*100,0)</f>
        <v>18.395569310915498</v>
      </c>
      <c r="H351" s="211">
        <v>1860.5045399999999</v>
      </c>
      <c r="I351" s="211">
        <v>1860.5045399999999</v>
      </c>
      <c r="J351" s="234">
        <f t="shared" ref="J351" si="1982">IF(I351,I351/H351*100,0)</f>
        <v>100</v>
      </c>
      <c r="K351" s="211">
        <v>3995.9038799999998</v>
      </c>
      <c r="L351" s="211">
        <v>3995.9038799999998</v>
      </c>
      <c r="M351" s="234">
        <f t="shared" ref="M351" si="1983">IF(L351,L351/K351*100,0)</f>
        <v>100</v>
      </c>
      <c r="N351" s="211">
        <v>4302.0131000000001</v>
      </c>
      <c r="O351" s="211">
        <v>4302.0131000000001</v>
      </c>
      <c r="P351" s="234">
        <f t="shared" ref="P351" si="1984">IF(O351,O351/N351*100,0)</f>
        <v>100</v>
      </c>
      <c r="Q351" s="211">
        <f t="shared" ref="Q351:R351" ca="1" si="1985">Q353</f>
        <v>4000</v>
      </c>
      <c r="R351" s="211">
        <f t="shared" ca="1" si="1985"/>
        <v>0</v>
      </c>
      <c r="S351" s="234">
        <f t="shared" ref="S351" ca="1" si="1986">IF(R351,R351/Q351*100,0)</f>
        <v>0</v>
      </c>
      <c r="T351" s="211">
        <v>5000</v>
      </c>
      <c r="U351" s="211">
        <f t="shared" ref="U351" ca="1" si="1987">U353</f>
        <v>0</v>
      </c>
      <c r="V351" s="234">
        <f t="shared" ref="V351" ca="1" si="1988">IF(U351,U351/T351*100,0)</f>
        <v>0</v>
      </c>
      <c r="W351" s="211">
        <v>5500</v>
      </c>
      <c r="X351" s="211">
        <f t="shared" ref="X351" ca="1" si="1989">X353</f>
        <v>0</v>
      </c>
      <c r="Y351" s="234">
        <f t="shared" ref="Y351" ca="1" si="1990">IF(X351,X351/W351*100,0)</f>
        <v>0</v>
      </c>
      <c r="Z351" s="211">
        <v>6000</v>
      </c>
      <c r="AA351" s="211">
        <f t="shared" ref="AA351" ca="1" si="1991">AA353</f>
        <v>0</v>
      </c>
      <c r="AB351" s="234">
        <f t="shared" ref="AB351" ca="1" si="1992">IF(AA351,AA351/Z351*100,0)</f>
        <v>0</v>
      </c>
      <c r="AC351" s="211">
        <v>6000</v>
      </c>
      <c r="AD351" s="211">
        <f t="shared" ref="AD351" ca="1" si="1993">AD353</f>
        <v>0</v>
      </c>
      <c r="AE351" s="234">
        <f t="shared" ref="AE351" ca="1" si="1994">IF(AD351,AD351/AC351*100,0)</f>
        <v>0</v>
      </c>
      <c r="AF351" s="211">
        <v>5500</v>
      </c>
      <c r="AG351" s="211">
        <f t="shared" ref="AG351" ca="1" si="1995">AG353</f>
        <v>0</v>
      </c>
      <c r="AH351" s="234">
        <f t="shared" ref="AH351" ca="1" si="1996">IF(AG351,AG351/AF351*100,0)</f>
        <v>0</v>
      </c>
      <c r="AI351" s="211">
        <v>4500</v>
      </c>
      <c r="AJ351" s="211">
        <f t="shared" ref="AJ351" ca="1" si="1997">AJ353</f>
        <v>0</v>
      </c>
      <c r="AK351" s="234">
        <f t="shared" ref="AK351" ca="1" si="1998">IF(AJ351,AJ351/AI351*100,0)</f>
        <v>0</v>
      </c>
      <c r="AL351" s="211">
        <f t="shared" ref="AL351:AM351" ca="1" si="1999">AL353</f>
        <v>4000</v>
      </c>
      <c r="AM351" s="211">
        <f t="shared" ca="1" si="1999"/>
        <v>0</v>
      </c>
      <c r="AN351" s="234">
        <f t="shared" ref="AN351" ca="1" si="2000">IF(AM351,AM351/AL351*100,0)</f>
        <v>0</v>
      </c>
      <c r="AO351" s="299">
        <v>4563.6884799999998</v>
      </c>
      <c r="AP351" s="211">
        <f t="shared" ref="AP351" ca="1" si="2001">AP353</f>
        <v>0</v>
      </c>
      <c r="AQ351" s="234">
        <f t="shared" ref="AQ351" ca="1" si="2002">IF(AP351,AP351/AO351*100,0)</f>
        <v>0</v>
      </c>
      <c r="AR351" s="397"/>
    </row>
    <row r="352" spans="1:44" s="96" customFormat="1" ht="29.1" customHeight="1">
      <c r="A352" s="360" t="s">
        <v>324</v>
      </c>
      <c r="B352" s="361"/>
      <c r="C352" s="362"/>
      <c r="D352" s="188" t="s">
        <v>41</v>
      </c>
      <c r="E352" s="227">
        <f ca="1">E353</f>
        <v>55222.11</v>
      </c>
      <c r="F352" s="227">
        <f ca="1">F353</f>
        <v>10158.42152</v>
      </c>
      <c r="G352" s="210">
        <f t="shared" ca="1" si="1968"/>
        <v>18.395569310915498</v>
      </c>
      <c r="H352" s="209">
        <f>H353</f>
        <v>1860.5045399999999</v>
      </c>
      <c r="I352" s="209">
        <f>I353</f>
        <v>1860.5045399999999</v>
      </c>
      <c r="J352" s="210">
        <f t="shared" si="1969"/>
        <v>100</v>
      </c>
      <c r="K352" s="209">
        <f t="shared" ref="K352:L352" si="2003">K353</f>
        <v>3995.9038799999998</v>
      </c>
      <c r="L352" s="209">
        <f t="shared" si="2003"/>
        <v>3995.9038799999998</v>
      </c>
      <c r="M352" s="210">
        <f t="shared" si="1947"/>
        <v>100</v>
      </c>
      <c r="N352" s="209">
        <f t="shared" ref="N352:O352" si="2004">N353</f>
        <v>4302.0131000000001</v>
      </c>
      <c r="O352" s="209">
        <f t="shared" si="2004"/>
        <v>4302.0131000000001</v>
      </c>
      <c r="P352" s="210">
        <f t="shared" si="1949"/>
        <v>100</v>
      </c>
      <c r="Q352" s="209">
        <f t="shared" ref="Q352:R352" ca="1" si="2005">Q353</f>
        <v>4000</v>
      </c>
      <c r="R352" s="209">
        <f t="shared" ca="1" si="2005"/>
        <v>0</v>
      </c>
      <c r="S352" s="210">
        <f t="shared" ca="1" si="1951"/>
        <v>0</v>
      </c>
      <c r="T352" s="209">
        <f t="shared" ref="T352:U352" si="2006">T353</f>
        <v>5000</v>
      </c>
      <c r="U352" s="209">
        <f t="shared" ca="1" si="2006"/>
        <v>0</v>
      </c>
      <c r="V352" s="210">
        <f t="shared" ca="1" si="1953"/>
        <v>0</v>
      </c>
      <c r="W352" s="209">
        <f t="shared" ref="W352:X352" si="2007">W353</f>
        <v>5500</v>
      </c>
      <c r="X352" s="209">
        <f t="shared" ca="1" si="2007"/>
        <v>0</v>
      </c>
      <c r="Y352" s="210">
        <f t="shared" ca="1" si="1955"/>
        <v>0</v>
      </c>
      <c r="Z352" s="209">
        <f t="shared" ref="Z352:AA352" si="2008">Z353</f>
        <v>6000</v>
      </c>
      <c r="AA352" s="209">
        <f t="shared" ca="1" si="2008"/>
        <v>0</v>
      </c>
      <c r="AB352" s="210">
        <f t="shared" ca="1" si="1957"/>
        <v>0</v>
      </c>
      <c r="AC352" s="209">
        <f t="shared" ref="AC352:AD352" si="2009">AC353</f>
        <v>6000</v>
      </c>
      <c r="AD352" s="209">
        <f t="shared" ca="1" si="2009"/>
        <v>0</v>
      </c>
      <c r="AE352" s="210">
        <f t="shared" ca="1" si="1959"/>
        <v>0</v>
      </c>
      <c r="AF352" s="209">
        <f t="shared" ref="AF352:AG352" si="2010">AF353</f>
        <v>5500</v>
      </c>
      <c r="AG352" s="209">
        <f t="shared" ca="1" si="2010"/>
        <v>0</v>
      </c>
      <c r="AH352" s="210">
        <f t="shared" ca="1" si="1961"/>
        <v>0</v>
      </c>
      <c r="AI352" s="209">
        <f t="shared" ref="AI352:AJ352" si="2011">AI353</f>
        <v>4500</v>
      </c>
      <c r="AJ352" s="209">
        <f t="shared" ca="1" si="2011"/>
        <v>0</v>
      </c>
      <c r="AK352" s="210">
        <f t="shared" ca="1" si="1963"/>
        <v>0</v>
      </c>
      <c r="AL352" s="209">
        <f t="shared" ref="AL352:AM352" ca="1" si="2012">AL353</f>
        <v>4000</v>
      </c>
      <c r="AM352" s="209">
        <f t="shared" ca="1" si="2012"/>
        <v>0</v>
      </c>
      <c r="AN352" s="210">
        <f t="shared" ca="1" si="1965"/>
        <v>0</v>
      </c>
      <c r="AO352" s="209">
        <f t="shared" ref="AO352:AP352" si="2013">AO353</f>
        <v>4563.6884799999998</v>
      </c>
      <c r="AP352" s="209">
        <f t="shared" ca="1" si="2013"/>
        <v>0</v>
      </c>
      <c r="AQ352" s="210">
        <f t="shared" ca="1" si="1967"/>
        <v>0</v>
      </c>
      <c r="AR352" s="359"/>
    </row>
    <row r="353" spans="1:54" ht="29.1" customHeight="1">
      <c r="A353" s="366"/>
      <c r="B353" s="367"/>
      <c r="C353" s="368"/>
      <c r="D353" s="200" t="s">
        <v>43</v>
      </c>
      <c r="E353" s="211">
        <f ca="1">E349</f>
        <v>55222.11</v>
      </c>
      <c r="F353" s="211">
        <f ca="1">F351</f>
        <v>10158.42152</v>
      </c>
      <c r="G353" s="211">
        <f t="shared" ref="G353:AQ353" ca="1" si="2014">G351</f>
        <v>18.395569310915498</v>
      </c>
      <c r="H353" s="211">
        <f t="shared" si="2014"/>
        <v>1860.5045399999999</v>
      </c>
      <c r="I353" s="211">
        <f t="shared" si="2014"/>
        <v>1860.5045399999999</v>
      </c>
      <c r="J353" s="211">
        <f t="shared" si="2014"/>
        <v>100</v>
      </c>
      <c r="K353" s="211">
        <f t="shared" si="2014"/>
        <v>3995.9038799999998</v>
      </c>
      <c r="L353" s="211">
        <f t="shared" si="2014"/>
        <v>3995.9038799999998</v>
      </c>
      <c r="M353" s="211">
        <f t="shared" si="2014"/>
        <v>100</v>
      </c>
      <c r="N353" s="211">
        <f t="shared" si="2014"/>
        <v>4302.0131000000001</v>
      </c>
      <c r="O353" s="211">
        <f t="shared" si="2014"/>
        <v>4302.0131000000001</v>
      </c>
      <c r="P353" s="211">
        <f t="shared" si="2014"/>
        <v>100</v>
      </c>
      <c r="Q353" s="211">
        <f t="shared" ca="1" si="2014"/>
        <v>4000</v>
      </c>
      <c r="R353" s="211">
        <f t="shared" ca="1" si="2014"/>
        <v>0</v>
      </c>
      <c r="S353" s="211">
        <f t="shared" ca="1" si="2014"/>
        <v>0</v>
      </c>
      <c r="T353" s="211">
        <f t="shared" si="2014"/>
        <v>5000</v>
      </c>
      <c r="U353" s="211">
        <f t="shared" ca="1" si="2014"/>
        <v>0</v>
      </c>
      <c r="V353" s="211">
        <f t="shared" ca="1" si="2014"/>
        <v>0</v>
      </c>
      <c r="W353" s="211">
        <f t="shared" si="2014"/>
        <v>5500</v>
      </c>
      <c r="X353" s="211">
        <f t="shared" ca="1" si="2014"/>
        <v>0</v>
      </c>
      <c r="Y353" s="211">
        <f t="shared" ca="1" si="2014"/>
        <v>0</v>
      </c>
      <c r="Z353" s="211">
        <f t="shared" si="2014"/>
        <v>6000</v>
      </c>
      <c r="AA353" s="211">
        <f t="shared" ca="1" si="2014"/>
        <v>0</v>
      </c>
      <c r="AB353" s="211">
        <f t="shared" ca="1" si="2014"/>
        <v>0</v>
      </c>
      <c r="AC353" s="211">
        <f t="shared" si="2014"/>
        <v>6000</v>
      </c>
      <c r="AD353" s="211">
        <f t="shared" ca="1" si="2014"/>
        <v>0</v>
      </c>
      <c r="AE353" s="211">
        <f t="shared" ca="1" si="2014"/>
        <v>0</v>
      </c>
      <c r="AF353" s="211">
        <f t="shared" si="2014"/>
        <v>5500</v>
      </c>
      <c r="AG353" s="211">
        <f t="shared" ca="1" si="2014"/>
        <v>0</v>
      </c>
      <c r="AH353" s="211">
        <f t="shared" ca="1" si="2014"/>
        <v>0</v>
      </c>
      <c r="AI353" s="211">
        <f t="shared" si="2014"/>
        <v>4500</v>
      </c>
      <c r="AJ353" s="211">
        <f t="shared" ca="1" si="2014"/>
        <v>0</v>
      </c>
      <c r="AK353" s="211">
        <f t="shared" ca="1" si="2014"/>
        <v>0</v>
      </c>
      <c r="AL353" s="211">
        <f t="shared" ca="1" si="2014"/>
        <v>4000</v>
      </c>
      <c r="AM353" s="211">
        <f t="shared" ca="1" si="2014"/>
        <v>0</v>
      </c>
      <c r="AN353" s="211">
        <f t="shared" ca="1" si="2014"/>
        <v>0</v>
      </c>
      <c r="AO353" s="211">
        <f t="shared" si="2014"/>
        <v>4563.6884799999998</v>
      </c>
      <c r="AP353" s="211">
        <f t="shared" ca="1" si="2014"/>
        <v>0</v>
      </c>
      <c r="AQ353" s="211">
        <f t="shared" ca="1" si="2014"/>
        <v>0</v>
      </c>
      <c r="AR353" s="359"/>
    </row>
    <row r="354" spans="1:54" ht="29.1" customHeight="1">
      <c r="A354" s="239"/>
      <c r="B354" s="239"/>
      <c r="C354" s="239"/>
      <c r="D354" s="242"/>
      <c r="E354" s="240"/>
      <c r="F354" s="240"/>
      <c r="G354" s="241"/>
      <c r="H354" s="240"/>
      <c r="I354" s="240"/>
      <c r="J354" s="241"/>
      <c r="K354" s="240"/>
      <c r="L354" s="240"/>
      <c r="M354" s="241"/>
      <c r="N354" s="240"/>
      <c r="O354" s="240"/>
      <c r="P354" s="241"/>
      <c r="Q354" s="240"/>
      <c r="R354" s="240"/>
      <c r="S354" s="241"/>
      <c r="T354" s="240"/>
      <c r="U354" s="240"/>
      <c r="V354" s="241"/>
      <c r="W354" s="240"/>
      <c r="X354" s="240"/>
      <c r="Y354" s="241"/>
      <c r="Z354" s="240"/>
      <c r="AA354" s="240"/>
      <c r="AB354" s="241"/>
      <c r="AC354" s="240"/>
      <c r="AD354" s="240"/>
      <c r="AE354" s="241"/>
      <c r="AF354" s="240"/>
      <c r="AG354" s="240"/>
      <c r="AH354" s="241"/>
      <c r="AI354" s="240"/>
      <c r="AJ354" s="240"/>
      <c r="AK354" s="241"/>
      <c r="AL354" s="240"/>
      <c r="AM354" s="240"/>
      <c r="AN354" s="241"/>
      <c r="AO354" s="240"/>
      <c r="AP354" s="240"/>
      <c r="AQ354" s="241"/>
      <c r="AR354" s="307"/>
    </row>
    <row r="355" spans="1:54" ht="15.75">
      <c r="A355" s="447" t="s">
        <v>408</v>
      </c>
      <c r="B355" s="448"/>
      <c r="C355" s="448"/>
      <c r="D355" s="448"/>
      <c r="E355" s="448"/>
      <c r="F355" s="448"/>
      <c r="G355" s="448"/>
      <c r="H355" s="448"/>
      <c r="I355" s="448"/>
      <c r="J355" s="448"/>
      <c r="K355" s="448"/>
      <c r="L355" s="448"/>
      <c r="M355" s="448"/>
      <c r="N355" s="448"/>
      <c r="O355" s="448"/>
      <c r="P355" s="448"/>
      <c r="Q355" s="448"/>
      <c r="R355" s="448"/>
      <c r="S355" s="448"/>
      <c r="T355" s="448"/>
      <c r="U355" s="448"/>
      <c r="V355" s="448"/>
      <c r="W355" s="448"/>
      <c r="X355" s="448"/>
      <c r="Y355" s="448"/>
      <c r="Z355" s="448"/>
      <c r="AA355" s="448"/>
      <c r="AB355" s="448"/>
      <c r="AC355" s="448"/>
      <c r="AD355" s="448"/>
      <c r="AE355" s="448"/>
      <c r="AF355" s="448"/>
      <c r="AG355" s="448"/>
      <c r="AH355" s="448"/>
      <c r="AI355" s="448"/>
      <c r="AJ355" s="448"/>
      <c r="AK355" s="448"/>
      <c r="AL355" s="448"/>
      <c r="AM355" s="448"/>
      <c r="AN355" s="448"/>
      <c r="AO355" s="448"/>
      <c r="AP355" s="448"/>
      <c r="AQ355" s="448"/>
      <c r="AR355" s="448"/>
      <c r="AS355" s="448"/>
      <c r="AT355" s="448"/>
      <c r="AU355" s="448"/>
      <c r="AV355" s="448"/>
      <c r="AW355" s="448"/>
      <c r="AX355" s="448"/>
      <c r="AY355" s="448"/>
      <c r="AZ355" s="448"/>
      <c r="BA355" s="448"/>
      <c r="BB355" s="449"/>
    </row>
    <row r="356" spans="1:54" s="285" customFormat="1" ht="15.75">
      <c r="A356" s="450" t="s">
        <v>409</v>
      </c>
      <c r="B356" s="451"/>
      <c r="C356" s="452"/>
      <c r="D356" s="286" t="s">
        <v>41</v>
      </c>
      <c r="E356" s="308">
        <f t="shared" ref="E356:F360" ca="1" si="2015">H356+K356+N356+Q356+T356+W356+Z356+AC356+AF356+AI356+AL356+AO356</f>
        <v>595428.43755000003</v>
      </c>
      <c r="F356" s="308">
        <f t="shared" ca="1" si="2015"/>
        <v>32949.768970000005</v>
      </c>
      <c r="G356" s="309">
        <f ca="1">IF(F356,F356/E356*100,0)</f>
        <v>5.5337916182804268</v>
      </c>
      <c r="H356" s="308">
        <f>SUM(H357:H360)</f>
        <v>1860.5045399999999</v>
      </c>
      <c r="I356" s="308">
        <f>SUM(I357:I360)</f>
        <v>1860.5045399999999</v>
      </c>
      <c r="J356" s="310">
        <f>IF(I356,I356/H356*100,0)</f>
        <v>100</v>
      </c>
      <c r="K356" s="308">
        <f>SUM(K357:K360)</f>
        <v>13540.529680000001</v>
      </c>
      <c r="L356" s="308">
        <f>SUM(L357:L360)</f>
        <v>13540.529680000001</v>
      </c>
      <c r="M356" s="310">
        <f t="shared" ref="M356:M360" si="2016">IF(L356,L356/K356*100,0)</f>
        <v>100</v>
      </c>
      <c r="N356" s="308">
        <f>SUM(N357:N360)</f>
        <v>17548.73475</v>
      </c>
      <c r="O356" s="308">
        <f>SUM(O357:O360)</f>
        <v>17548.73475</v>
      </c>
      <c r="P356" s="310">
        <f t="shared" ref="P356:P360" si="2017">IF(O356,O356/N356*100,0)</f>
        <v>100</v>
      </c>
      <c r="Q356" s="308">
        <f ca="1">SUM(Q357:Q360)</f>
        <v>5716.6102599999995</v>
      </c>
      <c r="R356" s="308">
        <f ca="1">SUM(R357:R360)</f>
        <v>0</v>
      </c>
      <c r="S356" s="310">
        <f t="shared" ref="S356:S360" ca="1" si="2018">IF(R356,R356/Q356*100,0)</f>
        <v>0</v>
      </c>
      <c r="T356" s="308">
        <f>SUM(T357:T360)</f>
        <v>11265.324270000001</v>
      </c>
      <c r="U356" s="308">
        <f ca="1">SUM(U357:U360)</f>
        <v>0</v>
      </c>
      <c r="V356" s="310">
        <f t="shared" ref="V356:V360" ca="1" si="2019">IF(U356,U356/T356*100,0)</f>
        <v>0</v>
      </c>
      <c r="W356" s="308">
        <f>SUM(W357:W360)</f>
        <v>9959.2999999999993</v>
      </c>
      <c r="X356" s="308">
        <f ca="1">SUM(X357:X360)</f>
        <v>0</v>
      </c>
      <c r="Y356" s="310">
        <f t="shared" ref="Y356:Y360" ca="1" si="2020">IF(X356,X356/W356*100,0)</f>
        <v>0</v>
      </c>
      <c r="Z356" s="308">
        <f>SUM(Z357:Z360)</f>
        <v>9086.9147699999994</v>
      </c>
      <c r="AA356" s="308">
        <f ca="1">SUM(AA357:AA360)</f>
        <v>0</v>
      </c>
      <c r="AB356" s="310">
        <f t="shared" ref="AB356:AB360" ca="1" si="2021">IF(AA356,AA356/Z356*100,0)</f>
        <v>0</v>
      </c>
      <c r="AC356" s="308">
        <f>SUM(AC357:AC360)</f>
        <v>6255.4669999999996</v>
      </c>
      <c r="AD356" s="308">
        <f ca="1">SUM(AD357:AD360)</f>
        <v>0</v>
      </c>
      <c r="AE356" s="310">
        <f t="shared" ref="AE356:AE360" ca="1" si="2022">IF(AD356,AD356/AC356*100,0)</f>
        <v>0</v>
      </c>
      <c r="AF356" s="308">
        <f>SUM(AF357:AF360)</f>
        <v>20127.9159</v>
      </c>
      <c r="AG356" s="308">
        <f ca="1">SUM(AG357:AG360)</f>
        <v>0</v>
      </c>
      <c r="AH356" s="310">
        <f t="shared" ref="AH356:AH360" ca="1" si="2023">IF(AG356,AG356/AF356*100,0)</f>
        <v>0</v>
      </c>
      <c r="AI356" s="308">
        <f>SUM(AI357:AI360)</f>
        <v>86817.791999999987</v>
      </c>
      <c r="AJ356" s="308">
        <f ca="1">SUM(AJ357:AJ360)</f>
        <v>0</v>
      </c>
      <c r="AK356" s="310">
        <f t="shared" ref="AK356:AK360" ca="1" si="2024">IF(AJ356,AJ356/AI356*100,0)</f>
        <v>0</v>
      </c>
      <c r="AL356" s="308">
        <f ca="1">SUM(AL357:AL360)</f>
        <v>27659.884000000002</v>
      </c>
      <c r="AM356" s="308">
        <f ca="1">SUM(AM357:AM360)</f>
        <v>0</v>
      </c>
      <c r="AN356" s="310">
        <f t="shared" ref="AN356:AN360" ca="1" si="2025">IF(AM356,AM356/AL356*100,0)</f>
        <v>0</v>
      </c>
      <c r="AO356" s="308">
        <f>SUM(AO357:AO360)</f>
        <v>385589.46038000006</v>
      </c>
      <c r="AP356" s="308">
        <f ca="1">SUM(AP357:AP360)</f>
        <v>0</v>
      </c>
      <c r="AQ356" s="310">
        <f t="shared" ref="AQ356:AQ360" ca="1" si="2026">IF(AP356,AP356/AO356*100,0)</f>
        <v>0</v>
      </c>
      <c r="AR356" s="308">
        <f t="shared" ref="AR356" si="2027">SUM(AR357:AR360)</f>
        <v>0</v>
      </c>
      <c r="AS356" s="287"/>
      <c r="AT356" s="284"/>
      <c r="AU356" s="288"/>
      <c r="AV356" s="289"/>
      <c r="AW356" s="290"/>
      <c r="AX356" s="287"/>
      <c r="AY356" s="284"/>
      <c r="AZ356" s="284"/>
      <c r="BA356" s="291"/>
      <c r="BB356" s="456"/>
    </row>
    <row r="357" spans="1:54" s="99" customFormat="1" ht="34.5" customHeight="1">
      <c r="A357" s="453"/>
      <c r="B357" s="454"/>
      <c r="C357" s="455"/>
      <c r="D357" s="281" t="s">
        <v>37</v>
      </c>
      <c r="E357" s="211">
        <f t="shared" si="2015"/>
        <v>7035</v>
      </c>
      <c r="F357" s="211">
        <f t="shared" si="2015"/>
        <v>0</v>
      </c>
      <c r="G357" s="311">
        <f t="shared" ref="G357:G360" si="2028">IF(F357,F357/E357*100,0)</f>
        <v>0</v>
      </c>
      <c r="H357" s="211">
        <f>H13</f>
        <v>0</v>
      </c>
      <c r="I357" s="211">
        <f>I13</f>
        <v>0</v>
      </c>
      <c r="J357" s="312">
        <f t="shared" ref="J357:J360" si="2029">IF(I357,I357/H357*100,0)</f>
        <v>0</v>
      </c>
      <c r="K357" s="211">
        <f>K13</f>
        <v>0</v>
      </c>
      <c r="L357" s="211">
        <f>L13</f>
        <v>0</v>
      </c>
      <c r="M357" s="312">
        <f t="shared" si="2016"/>
        <v>0</v>
      </c>
      <c r="N357" s="211">
        <f>N13</f>
        <v>0</v>
      </c>
      <c r="O357" s="211">
        <f>O13</f>
        <v>0</v>
      </c>
      <c r="P357" s="312">
        <f t="shared" si="2017"/>
        <v>0</v>
      </c>
      <c r="Q357" s="211">
        <f>Q13</f>
        <v>0</v>
      </c>
      <c r="R357" s="211">
        <f>R13</f>
        <v>0</v>
      </c>
      <c r="S357" s="312">
        <f t="shared" si="2018"/>
        <v>0</v>
      </c>
      <c r="T357" s="211">
        <f>T13</f>
        <v>0</v>
      </c>
      <c r="U357" s="211">
        <f>U13</f>
        <v>0</v>
      </c>
      <c r="V357" s="312">
        <f t="shared" si="2019"/>
        <v>0</v>
      </c>
      <c r="W357" s="211">
        <f>W13</f>
        <v>0</v>
      </c>
      <c r="X357" s="211">
        <f>X13</f>
        <v>0</v>
      </c>
      <c r="Y357" s="312">
        <f t="shared" si="2020"/>
        <v>0</v>
      </c>
      <c r="Z357" s="211">
        <f>Z13</f>
        <v>0</v>
      </c>
      <c r="AA357" s="211">
        <f>AA13</f>
        <v>0</v>
      </c>
      <c r="AB357" s="312">
        <f t="shared" si="2021"/>
        <v>0</v>
      </c>
      <c r="AC357" s="211">
        <f>AC13</f>
        <v>0</v>
      </c>
      <c r="AD357" s="211">
        <f>AD13</f>
        <v>0</v>
      </c>
      <c r="AE357" s="312">
        <f t="shared" si="2022"/>
        <v>0</v>
      </c>
      <c r="AF357" s="211">
        <f>AF13</f>
        <v>0</v>
      </c>
      <c r="AG357" s="211">
        <f>AG13</f>
        <v>0</v>
      </c>
      <c r="AH357" s="312">
        <f t="shared" si="2023"/>
        <v>0</v>
      </c>
      <c r="AI357" s="211">
        <f>AI13</f>
        <v>0</v>
      </c>
      <c r="AJ357" s="211">
        <f>AJ13</f>
        <v>0</v>
      </c>
      <c r="AK357" s="312">
        <f t="shared" si="2024"/>
        <v>0</v>
      </c>
      <c r="AL357" s="211">
        <f>AL13</f>
        <v>0</v>
      </c>
      <c r="AM357" s="211">
        <f>AM13</f>
        <v>0</v>
      </c>
      <c r="AN357" s="312">
        <f t="shared" si="2025"/>
        <v>0</v>
      </c>
      <c r="AO357" s="211">
        <f>AO13</f>
        <v>7035</v>
      </c>
      <c r="AP357" s="211">
        <f>AP13</f>
        <v>0</v>
      </c>
      <c r="AQ357" s="312">
        <f t="shared" si="2026"/>
        <v>0</v>
      </c>
      <c r="AR357" s="211"/>
      <c r="AS357" s="272"/>
      <c r="AT357" s="261"/>
      <c r="AU357" s="262"/>
      <c r="AV357" s="273"/>
      <c r="AW357" s="274"/>
      <c r="AX357" s="272"/>
      <c r="AY357" s="261"/>
      <c r="AZ357" s="261"/>
      <c r="BA357" s="273"/>
      <c r="BB357" s="457"/>
    </row>
    <row r="358" spans="1:54" ht="50.25" customHeight="1">
      <c r="A358" s="453"/>
      <c r="B358" s="454"/>
      <c r="C358" s="455"/>
      <c r="D358" s="281" t="s">
        <v>2</v>
      </c>
      <c r="E358" s="211">
        <f t="shared" si="2015"/>
        <v>8598.4</v>
      </c>
      <c r="F358" s="211">
        <f t="shared" si="2015"/>
        <v>0</v>
      </c>
      <c r="G358" s="311">
        <f t="shared" si="2028"/>
        <v>0</v>
      </c>
      <c r="H358" s="211">
        <f t="shared" ref="H358:I360" si="2030">H14</f>
        <v>0</v>
      </c>
      <c r="I358" s="211">
        <f t="shared" si="2030"/>
        <v>0</v>
      </c>
      <c r="J358" s="312">
        <f t="shared" si="2029"/>
        <v>0</v>
      </c>
      <c r="K358" s="211">
        <f t="shared" ref="K358:L358" si="2031">K14</f>
        <v>0</v>
      </c>
      <c r="L358" s="211">
        <f t="shared" si="2031"/>
        <v>0</v>
      </c>
      <c r="M358" s="312">
        <f t="shared" si="2016"/>
        <v>0</v>
      </c>
      <c r="N358" s="211">
        <f t="shared" ref="N358:O358" si="2032">N14</f>
        <v>0</v>
      </c>
      <c r="O358" s="211">
        <f t="shared" si="2032"/>
        <v>0</v>
      </c>
      <c r="P358" s="312">
        <f t="shared" si="2017"/>
        <v>0</v>
      </c>
      <c r="Q358" s="211">
        <f t="shared" ref="Q358:R358" si="2033">Q14</f>
        <v>0</v>
      </c>
      <c r="R358" s="211">
        <f t="shared" si="2033"/>
        <v>0</v>
      </c>
      <c r="S358" s="312">
        <f t="shared" si="2018"/>
        <v>0</v>
      </c>
      <c r="T358" s="211">
        <f t="shared" ref="T358:U358" si="2034">T14</f>
        <v>0</v>
      </c>
      <c r="U358" s="211">
        <f t="shared" si="2034"/>
        <v>0</v>
      </c>
      <c r="V358" s="312">
        <f t="shared" si="2019"/>
        <v>0</v>
      </c>
      <c r="W358" s="211">
        <f t="shared" ref="W358:X358" si="2035">W14</f>
        <v>0</v>
      </c>
      <c r="X358" s="211">
        <f t="shared" si="2035"/>
        <v>0</v>
      </c>
      <c r="Y358" s="312">
        <f t="shared" si="2020"/>
        <v>0</v>
      </c>
      <c r="Z358" s="211">
        <f t="shared" ref="Z358:AA358" si="2036">Z14</f>
        <v>0</v>
      </c>
      <c r="AA358" s="211">
        <f t="shared" si="2036"/>
        <v>0</v>
      </c>
      <c r="AB358" s="312">
        <f t="shared" si="2021"/>
        <v>0</v>
      </c>
      <c r="AC358" s="211">
        <f t="shared" ref="AC358:AD358" si="2037">AC14</f>
        <v>0</v>
      </c>
      <c r="AD358" s="211">
        <f t="shared" si="2037"/>
        <v>0</v>
      </c>
      <c r="AE358" s="312">
        <f t="shared" si="2022"/>
        <v>0</v>
      </c>
      <c r="AF358" s="211">
        <f t="shared" ref="AF358:AG358" si="2038">AF14</f>
        <v>0</v>
      </c>
      <c r="AG358" s="211">
        <f t="shared" si="2038"/>
        <v>0</v>
      </c>
      <c r="AH358" s="312">
        <f t="shared" si="2023"/>
        <v>0</v>
      </c>
      <c r="AI358" s="211">
        <f t="shared" ref="AI358:AJ358" si="2039">AI14</f>
        <v>0</v>
      </c>
      <c r="AJ358" s="211">
        <f t="shared" si="2039"/>
        <v>0</v>
      </c>
      <c r="AK358" s="312">
        <f t="shared" si="2024"/>
        <v>0</v>
      </c>
      <c r="AL358" s="211">
        <f t="shared" ref="AL358:AM358" si="2040">AL14</f>
        <v>0</v>
      </c>
      <c r="AM358" s="211">
        <f t="shared" si="2040"/>
        <v>0</v>
      </c>
      <c r="AN358" s="312">
        <f t="shared" si="2025"/>
        <v>0</v>
      </c>
      <c r="AO358" s="211">
        <f t="shared" ref="AO358:AP358" si="2041">AO14</f>
        <v>8598.4</v>
      </c>
      <c r="AP358" s="211">
        <f t="shared" si="2041"/>
        <v>0</v>
      </c>
      <c r="AQ358" s="312">
        <f t="shared" si="2026"/>
        <v>0</v>
      </c>
      <c r="AR358" s="313"/>
      <c r="AS358" s="264"/>
      <c r="AT358" s="263"/>
      <c r="AU358" s="266"/>
      <c r="AV358" s="275"/>
      <c r="AW358" s="276"/>
      <c r="AX358" s="264"/>
      <c r="AY358" s="263"/>
      <c r="AZ358" s="263"/>
      <c r="BA358" s="267"/>
      <c r="BB358" s="457"/>
    </row>
    <row r="359" spans="1:54" ht="25.5" customHeight="1">
      <c r="A359" s="453"/>
      <c r="B359" s="454"/>
      <c r="C359" s="455"/>
      <c r="D359" s="282" t="s">
        <v>43</v>
      </c>
      <c r="E359" s="211">
        <f t="shared" ca="1" si="2015"/>
        <v>579795.03755000001</v>
      </c>
      <c r="F359" s="211">
        <f t="shared" ca="1" si="2015"/>
        <v>32949.768970000005</v>
      </c>
      <c r="G359" s="311">
        <f t="shared" ca="1" si="2028"/>
        <v>5.6830029296617601</v>
      </c>
      <c r="H359" s="211">
        <f t="shared" si="2030"/>
        <v>1860.5045399999999</v>
      </c>
      <c r="I359" s="211">
        <f t="shared" si="2030"/>
        <v>1860.5045399999999</v>
      </c>
      <c r="J359" s="312">
        <f t="shared" si="2029"/>
        <v>100</v>
      </c>
      <c r="K359" s="211">
        <f t="shared" ref="K359:L359" si="2042">K15</f>
        <v>13540.529680000001</v>
      </c>
      <c r="L359" s="211">
        <f t="shared" si="2042"/>
        <v>13540.529680000001</v>
      </c>
      <c r="M359" s="312">
        <f t="shared" si="2016"/>
        <v>100</v>
      </c>
      <c r="N359" s="211">
        <f t="shared" ref="N359:O359" si="2043">N15</f>
        <v>17548.73475</v>
      </c>
      <c r="O359" s="211">
        <f t="shared" si="2043"/>
        <v>17548.73475</v>
      </c>
      <c r="P359" s="312">
        <f t="shared" si="2017"/>
        <v>100</v>
      </c>
      <c r="Q359" s="211">
        <f t="shared" ref="Q359:R359" ca="1" si="2044">Q15</f>
        <v>5716.6102599999995</v>
      </c>
      <c r="R359" s="211">
        <f t="shared" ca="1" si="2044"/>
        <v>0</v>
      </c>
      <c r="S359" s="312">
        <f t="shared" ca="1" si="2018"/>
        <v>0</v>
      </c>
      <c r="T359" s="211">
        <f t="shared" ref="T359:U359" si="2045">T15</f>
        <v>11265.324270000001</v>
      </c>
      <c r="U359" s="211">
        <f t="shared" ca="1" si="2045"/>
        <v>0</v>
      </c>
      <c r="V359" s="312">
        <f t="shared" ca="1" si="2019"/>
        <v>0</v>
      </c>
      <c r="W359" s="211">
        <f t="shared" ref="W359:X359" si="2046">W15</f>
        <v>9959.2999999999993</v>
      </c>
      <c r="X359" s="211">
        <f t="shared" ca="1" si="2046"/>
        <v>0</v>
      </c>
      <c r="Y359" s="312">
        <f t="shared" ca="1" si="2020"/>
        <v>0</v>
      </c>
      <c r="Z359" s="211">
        <f t="shared" ref="Z359:AA359" si="2047">Z15</f>
        <v>9086.9147699999994</v>
      </c>
      <c r="AA359" s="211">
        <f t="shared" ca="1" si="2047"/>
        <v>0</v>
      </c>
      <c r="AB359" s="312">
        <f t="shared" ca="1" si="2021"/>
        <v>0</v>
      </c>
      <c r="AC359" s="211">
        <f t="shared" ref="AC359:AD359" si="2048">AC15</f>
        <v>6255.4669999999996</v>
      </c>
      <c r="AD359" s="211">
        <f t="shared" ca="1" si="2048"/>
        <v>0</v>
      </c>
      <c r="AE359" s="312">
        <f t="shared" ca="1" si="2022"/>
        <v>0</v>
      </c>
      <c r="AF359" s="211">
        <f t="shared" ref="AF359:AG359" si="2049">AF15</f>
        <v>20127.9159</v>
      </c>
      <c r="AG359" s="211">
        <f t="shared" ca="1" si="2049"/>
        <v>0</v>
      </c>
      <c r="AH359" s="312">
        <f t="shared" ca="1" si="2023"/>
        <v>0</v>
      </c>
      <c r="AI359" s="211">
        <f t="shared" ref="AI359:AJ359" si="2050">AI15</f>
        <v>86817.791999999987</v>
      </c>
      <c r="AJ359" s="211">
        <f t="shared" ca="1" si="2050"/>
        <v>0</v>
      </c>
      <c r="AK359" s="312">
        <f t="shared" ca="1" si="2024"/>
        <v>0</v>
      </c>
      <c r="AL359" s="211">
        <f t="shared" ref="AL359:AM359" ca="1" si="2051">AL15</f>
        <v>27659.884000000002</v>
      </c>
      <c r="AM359" s="211">
        <f t="shared" ca="1" si="2051"/>
        <v>0</v>
      </c>
      <c r="AN359" s="312">
        <f t="shared" ca="1" si="2025"/>
        <v>0</v>
      </c>
      <c r="AO359" s="211">
        <f t="shared" ref="AO359:AP359" si="2052">AO15</f>
        <v>369956.06038000004</v>
      </c>
      <c r="AP359" s="211">
        <f t="shared" ca="1" si="2052"/>
        <v>0</v>
      </c>
      <c r="AQ359" s="312">
        <f t="shared" ca="1" si="2026"/>
        <v>0</v>
      </c>
      <c r="AR359" s="313">
        <f t="shared" ref="AR359" si="2053">AR351</f>
        <v>0</v>
      </c>
      <c r="AS359" s="264"/>
      <c r="AT359" s="263"/>
      <c r="AU359" s="265"/>
      <c r="AV359" s="275"/>
      <c r="AW359" s="277"/>
      <c r="AX359" s="264"/>
      <c r="AY359" s="264"/>
      <c r="AZ359" s="277"/>
      <c r="BA359" s="264"/>
      <c r="BB359" s="457"/>
    </row>
    <row r="360" spans="1:54" ht="31.5">
      <c r="A360" s="453"/>
      <c r="B360" s="454"/>
      <c r="C360" s="455"/>
      <c r="D360" s="283" t="s">
        <v>263</v>
      </c>
      <c r="E360" s="211">
        <f t="shared" si="2015"/>
        <v>0</v>
      </c>
      <c r="F360" s="211">
        <f t="shared" si="2015"/>
        <v>0</v>
      </c>
      <c r="G360" s="311">
        <f t="shared" si="2028"/>
        <v>0</v>
      </c>
      <c r="H360" s="211">
        <f t="shared" si="2030"/>
        <v>0</v>
      </c>
      <c r="I360" s="211">
        <f t="shared" si="2030"/>
        <v>0</v>
      </c>
      <c r="J360" s="312">
        <f t="shared" si="2029"/>
        <v>0</v>
      </c>
      <c r="K360" s="211">
        <f t="shared" ref="K360:L360" si="2054">K16</f>
        <v>0</v>
      </c>
      <c r="L360" s="211">
        <f t="shared" si="2054"/>
        <v>0</v>
      </c>
      <c r="M360" s="312">
        <f t="shared" si="2016"/>
        <v>0</v>
      </c>
      <c r="N360" s="211">
        <f t="shared" ref="N360:O360" si="2055">N16</f>
        <v>0</v>
      </c>
      <c r="O360" s="211">
        <f t="shared" si="2055"/>
        <v>0</v>
      </c>
      <c r="P360" s="312">
        <f t="shared" si="2017"/>
        <v>0</v>
      </c>
      <c r="Q360" s="211">
        <f t="shared" ref="Q360:R360" si="2056">Q16</f>
        <v>0</v>
      </c>
      <c r="R360" s="211">
        <f t="shared" si="2056"/>
        <v>0</v>
      </c>
      <c r="S360" s="312">
        <f t="shared" si="2018"/>
        <v>0</v>
      </c>
      <c r="T360" s="211">
        <f t="shared" ref="T360:U360" si="2057">T16</f>
        <v>0</v>
      </c>
      <c r="U360" s="211">
        <f t="shared" si="2057"/>
        <v>0</v>
      </c>
      <c r="V360" s="312">
        <f t="shared" si="2019"/>
        <v>0</v>
      </c>
      <c r="W360" s="211">
        <f t="shared" ref="W360:X360" si="2058">W16</f>
        <v>0</v>
      </c>
      <c r="X360" s="211">
        <f t="shared" si="2058"/>
        <v>0</v>
      </c>
      <c r="Y360" s="312">
        <f t="shared" si="2020"/>
        <v>0</v>
      </c>
      <c r="Z360" s="211">
        <f t="shared" ref="Z360:AA360" si="2059">Z16</f>
        <v>0</v>
      </c>
      <c r="AA360" s="211">
        <f t="shared" si="2059"/>
        <v>0</v>
      </c>
      <c r="AB360" s="312">
        <f t="shared" si="2021"/>
        <v>0</v>
      </c>
      <c r="AC360" s="211">
        <f t="shared" ref="AC360:AD360" si="2060">AC16</f>
        <v>0</v>
      </c>
      <c r="AD360" s="211">
        <f t="shared" si="2060"/>
        <v>0</v>
      </c>
      <c r="AE360" s="312">
        <f t="shared" si="2022"/>
        <v>0</v>
      </c>
      <c r="AF360" s="211">
        <f t="shared" ref="AF360:AG360" si="2061">AF16</f>
        <v>0</v>
      </c>
      <c r="AG360" s="211">
        <f t="shared" si="2061"/>
        <v>0</v>
      </c>
      <c r="AH360" s="312">
        <f t="shared" si="2023"/>
        <v>0</v>
      </c>
      <c r="AI360" s="211">
        <f t="shared" ref="AI360:AJ360" si="2062">AI16</f>
        <v>0</v>
      </c>
      <c r="AJ360" s="211">
        <f t="shared" si="2062"/>
        <v>0</v>
      </c>
      <c r="AK360" s="312">
        <f t="shared" si="2024"/>
        <v>0</v>
      </c>
      <c r="AL360" s="211">
        <f t="shared" ref="AL360:AM360" si="2063">AL16</f>
        <v>0</v>
      </c>
      <c r="AM360" s="211">
        <f t="shared" si="2063"/>
        <v>0</v>
      </c>
      <c r="AN360" s="312">
        <f t="shared" si="2025"/>
        <v>0</v>
      </c>
      <c r="AO360" s="211">
        <f t="shared" ref="AO360:AP360" si="2064">AO16</f>
        <v>0</v>
      </c>
      <c r="AP360" s="211">
        <f t="shared" si="2064"/>
        <v>0</v>
      </c>
      <c r="AQ360" s="312">
        <f t="shared" si="2026"/>
        <v>0</v>
      </c>
      <c r="AR360" s="314"/>
      <c r="AS360" s="268"/>
      <c r="AT360" s="269"/>
      <c r="AU360" s="270"/>
      <c r="AV360" s="271"/>
      <c r="AW360" s="278"/>
      <c r="AX360" s="268"/>
      <c r="AY360" s="268"/>
      <c r="AZ360" s="278"/>
      <c r="BA360" s="271"/>
      <c r="BB360" s="457"/>
    </row>
    <row r="361" spans="1:54" ht="39.75" customHeight="1">
      <c r="A361" s="458" t="s">
        <v>294</v>
      </c>
      <c r="B361" s="459"/>
      <c r="C361" s="459"/>
      <c r="D361" s="459"/>
      <c r="E361" s="459"/>
      <c r="F361" s="459"/>
      <c r="G361" s="459"/>
      <c r="H361" s="459"/>
      <c r="I361" s="459"/>
      <c r="J361" s="459"/>
      <c r="K361" s="459"/>
      <c r="L361" s="459"/>
      <c r="M361" s="459"/>
      <c r="N361" s="459"/>
      <c r="O361" s="459"/>
      <c r="P361" s="459"/>
      <c r="Q361" s="459"/>
      <c r="R361" s="459"/>
      <c r="S361" s="459"/>
      <c r="T361" s="459"/>
      <c r="U361" s="459"/>
      <c r="V361" s="459"/>
      <c r="W361" s="459"/>
      <c r="X361" s="459"/>
      <c r="Y361" s="459"/>
      <c r="Z361" s="459"/>
      <c r="AA361" s="459"/>
      <c r="AB361" s="459"/>
      <c r="AC361" s="459"/>
      <c r="AD361" s="459"/>
      <c r="AE361" s="459"/>
      <c r="AF361" s="459"/>
      <c r="AG361" s="459"/>
      <c r="AH361" s="459"/>
      <c r="AI361" s="459"/>
      <c r="AJ361" s="459"/>
      <c r="AK361" s="459"/>
      <c r="AL361" s="459"/>
      <c r="AM361" s="459"/>
      <c r="AN361" s="459"/>
      <c r="AO361" s="459"/>
      <c r="AP361" s="459"/>
      <c r="AQ361" s="459"/>
      <c r="AR361" s="459"/>
      <c r="AS361" s="459"/>
      <c r="AT361" s="459"/>
      <c r="AU361" s="459"/>
      <c r="AV361" s="459"/>
      <c r="AW361" s="459"/>
      <c r="AX361" s="459"/>
      <c r="AY361" s="459"/>
      <c r="AZ361" s="459"/>
      <c r="BA361" s="459"/>
      <c r="BB361" s="459"/>
    </row>
    <row r="362" spans="1:54">
      <c r="A362" s="249"/>
      <c r="B362" s="251"/>
      <c r="C362" s="251"/>
      <c r="D362" s="251"/>
      <c r="E362" s="315"/>
      <c r="F362" s="315"/>
      <c r="G362" s="315"/>
      <c r="H362" s="315"/>
      <c r="I362" s="315"/>
      <c r="J362" s="315"/>
      <c r="K362" s="315"/>
      <c r="L362" s="315"/>
      <c r="M362" s="315"/>
      <c r="N362" s="315"/>
      <c r="O362" s="315"/>
      <c r="P362" s="315"/>
      <c r="Q362" s="315"/>
      <c r="R362" s="315"/>
      <c r="S362" s="315"/>
      <c r="T362" s="315"/>
      <c r="U362" s="315"/>
      <c r="V362" s="315"/>
      <c r="W362" s="315"/>
      <c r="X362" s="315"/>
      <c r="Y362" s="315"/>
      <c r="Z362" s="315"/>
      <c r="AA362" s="315"/>
      <c r="AB362" s="315"/>
      <c r="AC362" s="315"/>
      <c r="AD362" s="315"/>
      <c r="AE362" s="315"/>
      <c r="AF362" s="315"/>
      <c r="AG362" s="315"/>
      <c r="AH362" s="315"/>
      <c r="AI362" s="315"/>
      <c r="AJ362" s="315"/>
      <c r="AK362" s="315"/>
      <c r="AL362" s="315"/>
      <c r="AM362" s="315"/>
      <c r="AN362" s="315"/>
      <c r="AO362" s="315"/>
      <c r="AP362" s="315"/>
      <c r="AQ362" s="315"/>
      <c r="AR362" s="315"/>
      <c r="AS362" s="251"/>
      <c r="AT362" s="251"/>
      <c r="AU362" s="251"/>
      <c r="AV362" s="251"/>
      <c r="AW362" s="251"/>
      <c r="AX362" s="251"/>
      <c r="AY362" s="251"/>
      <c r="AZ362" s="251"/>
      <c r="BA362" s="251"/>
      <c r="BB362" s="251"/>
    </row>
    <row r="363" spans="1:54" ht="18.75">
      <c r="A363" s="445" t="s">
        <v>331</v>
      </c>
      <c r="B363" s="445"/>
      <c r="C363" s="445"/>
      <c r="D363" s="445"/>
      <c r="E363" s="445"/>
      <c r="F363" s="445"/>
      <c r="G363" s="445"/>
      <c r="H363" s="445"/>
      <c r="I363" s="445"/>
      <c r="J363" s="445"/>
      <c r="K363" s="445"/>
      <c r="L363" s="445"/>
      <c r="M363" s="445"/>
      <c r="N363" s="445"/>
      <c r="O363" s="445"/>
      <c r="P363" s="445"/>
      <c r="Q363" s="445"/>
      <c r="R363" s="445"/>
      <c r="S363" s="445"/>
      <c r="T363" s="445"/>
      <c r="U363" s="445"/>
      <c r="V363" s="445"/>
      <c r="W363" s="445"/>
      <c r="X363" s="445"/>
      <c r="Y363" s="445"/>
      <c r="Z363" s="445"/>
      <c r="AA363" s="445"/>
      <c r="AB363" s="445"/>
      <c r="AC363" s="445"/>
      <c r="AD363" s="445"/>
      <c r="AE363" s="445"/>
      <c r="AF363" s="445"/>
      <c r="AG363" s="445"/>
      <c r="AH363" s="445"/>
      <c r="AI363" s="445"/>
      <c r="AJ363" s="445"/>
      <c r="AK363" s="445"/>
      <c r="AL363" s="445"/>
      <c r="AM363" s="445"/>
      <c r="AN363" s="445"/>
      <c r="AO363" s="445"/>
      <c r="AP363" s="445"/>
      <c r="AQ363" s="445"/>
      <c r="AR363" s="445"/>
      <c r="AS363" s="445"/>
      <c r="AT363" s="445"/>
      <c r="AU363" s="445"/>
      <c r="AV363" s="445"/>
      <c r="AW363" s="445"/>
      <c r="AX363" s="445"/>
      <c r="AY363" s="445"/>
      <c r="AZ363" s="252"/>
      <c r="BA363" s="252"/>
      <c r="BB363" s="247"/>
    </row>
    <row r="364" spans="1:54" ht="18.75">
      <c r="A364" s="260"/>
      <c r="B364" s="260"/>
      <c r="C364" s="260"/>
      <c r="D364" s="260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  <c r="AA364" s="295"/>
      <c r="AB364" s="295"/>
      <c r="AC364" s="295"/>
      <c r="AD364" s="295"/>
      <c r="AE364" s="295"/>
      <c r="AF364" s="295"/>
      <c r="AG364" s="295"/>
      <c r="AH364" s="295"/>
      <c r="AI364" s="295"/>
      <c r="AJ364" s="295"/>
      <c r="AK364" s="295"/>
      <c r="AL364" s="295"/>
      <c r="AM364" s="295"/>
      <c r="AN364" s="295"/>
      <c r="AO364" s="295"/>
      <c r="AP364" s="295"/>
      <c r="AQ364" s="295"/>
      <c r="AR364" s="295"/>
      <c r="AS364" s="260"/>
      <c r="AT364" s="260"/>
      <c r="AU364" s="260"/>
      <c r="AV364" s="260"/>
      <c r="AW364" s="260"/>
      <c r="AX364" s="260"/>
      <c r="AY364" s="260"/>
      <c r="AZ364" s="252"/>
      <c r="BA364" s="252"/>
      <c r="BB364" s="247"/>
    </row>
    <row r="365" spans="1:54" ht="18.75">
      <c r="A365" s="279" t="s">
        <v>332</v>
      </c>
      <c r="B365" s="279"/>
      <c r="C365" s="280"/>
      <c r="D365" s="280"/>
      <c r="E365" s="316"/>
      <c r="F365" s="316"/>
      <c r="G365" s="316"/>
      <c r="H365" s="316"/>
      <c r="I365" s="316"/>
      <c r="J365" s="316"/>
      <c r="K365" s="316"/>
      <c r="L365" s="316"/>
      <c r="M365" s="316"/>
      <c r="N365" s="316"/>
      <c r="O365" s="316"/>
      <c r="P365" s="316"/>
      <c r="Q365" s="316"/>
      <c r="R365" s="316"/>
      <c r="S365" s="316"/>
      <c r="T365" s="316"/>
      <c r="U365" s="316"/>
      <c r="V365" s="316"/>
      <c r="W365" s="316"/>
      <c r="X365" s="316"/>
      <c r="Y365" s="316"/>
      <c r="Z365" s="316"/>
      <c r="AA365" s="316"/>
      <c r="AB365" s="316"/>
      <c r="AC365" s="316"/>
      <c r="AD365" s="316"/>
      <c r="AE365" s="316"/>
      <c r="AF365" s="316"/>
      <c r="AG365" s="316"/>
      <c r="AH365" s="316"/>
      <c r="AI365" s="316"/>
      <c r="AJ365" s="316"/>
      <c r="AK365" s="316"/>
      <c r="AL365" s="316"/>
      <c r="AM365" s="316"/>
      <c r="AN365" s="316"/>
      <c r="AO365" s="316"/>
      <c r="AP365" s="316"/>
      <c r="AQ365" s="316"/>
      <c r="AR365" s="316"/>
      <c r="AS365" s="255"/>
      <c r="AT365" s="255"/>
      <c r="AU365" s="255"/>
      <c r="AV365" s="255"/>
      <c r="AW365" s="255"/>
      <c r="AX365" s="255"/>
      <c r="AY365" s="255"/>
      <c r="AZ365" s="250"/>
      <c r="BA365" s="250"/>
      <c r="BB365" s="250"/>
    </row>
    <row r="366" spans="1:54" ht="18.75">
      <c r="A366" s="256"/>
      <c r="B366" s="253"/>
      <c r="C366" s="253"/>
      <c r="D366" s="257"/>
      <c r="E366" s="258"/>
      <c r="F366" s="258"/>
      <c r="G366" s="258"/>
      <c r="H366" s="292"/>
      <c r="I366" s="292"/>
      <c r="J366" s="292"/>
      <c r="K366" s="292"/>
      <c r="L366" s="292"/>
      <c r="M366" s="292"/>
      <c r="N366" s="292"/>
      <c r="O366" s="292"/>
      <c r="P366" s="292"/>
      <c r="Q366" s="292"/>
      <c r="R366" s="292"/>
      <c r="S366" s="292"/>
      <c r="T366" s="254"/>
      <c r="U366" s="254"/>
      <c r="V366" s="254"/>
      <c r="W366" s="254"/>
      <c r="X366" s="254"/>
      <c r="Y366" s="254"/>
      <c r="Z366" s="254"/>
      <c r="AA366" s="254"/>
      <c r="AB366" s="254"/>
      <c r="AC366" s="254"/>
      <c r="AD366" s="254"/>
      <c r="AE366" s="254"/>
      <c r="AF366" s="254"/>
      <c r="AG366" s="254"/>
      <c r="AH366" s="254"/>
      <c r="AI366" s="254"/>
      <c r="AJ366" s="254"/>
      <c r="AK366" s="254"/>
      <c r="AL366" s="254"/>
      <c r="AM366" s="254"/>
      <c r="AN366" s="254"/>
      <c r="AO366" s="292"/>
      <c r="AP366" s="292"/>
      <c r="AQ366" s="292"/>
      <c r="AR366" s="292"/>
      <c r="AS366" s="253"/>
      <c r="AT366" s="254"/>
      <c r="AU366" s="254"/>
      <c r="AV366" s="254"/>
      <c r="AW366" s="254"/>
      <c r="AX366" s="254"/>
      <c r="AY366" s="259"/>
      <c r="AZ366" s="248"/>
      <c r="BA366" s="248"/>
      <c r="BB366" s="247"/>
    </row>
    <row r="367" spans="1:54" ht="18.75">
      <c r="A367" s="256"/>
      <c r="B367" s="253"/>
      <c r="C367" s="253"/>
      <c r="D367" s="257"/>
      <c r="E367" s="258"/>
      <c r="F367" s="258"/>
      <c r="G367" s="258"/>
      <c r="H367" s="292"/>
      <c r="I367" s="292"/>
      <c r="J367" s="292"/>
      <c r="K367" s="292"/>
      <c r="L367" s="292"/>
      <c r="M367" s="292"/>
      <c r="N367" s="292"/>
      <c r="O367" s="292"/>
      <c r="P367" s="292"/>
      <c r="Q367" s="292"/>
      <c r="R367" s="292"/>
      <c r="S367" s="292"/>
      <c r="T367" s="254"/>
      <c r="U367" s="254"/>
      <c r="V367" s="254"/>
      <c r="W367" s="254"/>
      <c r="X367" s="254"/>
      <c r="Y367" s="254"/>
      <c r="Z367" s="254"/>
      <c r="AA367" s="254"/>
      <c r="AB367" s="254"/>
      <c r="AC367" s="254"/>
      <c r="AD367" s="254"/>
      <c r="AE367" s="254"/>
      <c r="AF367" s="254"/>
      <c r="AG367" s="254"/>
      <c r="AH367" s="254"/>
      <c r="AI367" s="254"/>
      <c r="AJ367" s="254"/>
      <c r="AK367" s="254"/>
      <c r="AL367" s="254"/>
      <c r="AM367" s="254"/>
      <c r="AN367" s="254"/>
      <c r="AO367" s="292"/>
      <c r="AP367" s="292"/>
      <c r="AQ367" s="292"/>
      <c r="AR367" s="292"/>
      <c r="AS367" s="253"/>
      <c r="AT367" s="254"/>
      <c r="AU367" s="254"/>
      <c r="AV367" s="254"/>
      <c r="AW367" s="254"/>
      <c r="AX367" s="254"/>
      <c r="AY367" s="259"/>
      <c r="AZ367" s="248"/>
      <c r="BA367" s="248"/>
      <c r="BB367" s="247"/>
    </row>
    <row r="368" spans="1:54" ht="18.75">
      <c r="A368" s="460" t="s">
        <v>261</v>
      </c>
      <c r="B368" s="461"/>
      <c r="C368" s="253"/>
      <c r="D368" s="257"/>
      <c r="E368" s="258"/>
      <c r="F368" s="258"/>
      <c r="G368" s="258"/>
      <c r="H368" s="292"/>
      <c r="I368" s="292"/>
      <c r="J368" s="292"/>
      <c r="K368" s="292"/>
      <c r="L368" s="292"/>
      <c r="M368" s="292"/>
      <c r="N368" s="292"/>
      <c r="O368" s="292"/>
      <c r="P368" s="292"/>
      <c r="Q368" s="292"/>
      <c r="R368" s="292"/>
      <c r="S368" s="292"/>
      <c r="T368" s="254"/>
      <c r="U368" s="254"/>
      <c r="V368" s="254"/>
      <c r="W368" s="254"/>
      <c r="X368" s="254"/>
      <c r="Y368" s="254"/>
      <c r="Z368" s="254"/>
      <c r="AA368" s="254"/>
      <c r="AB368" s="254"/>
      <c r="AC368" s="254"/>
      <c r="AD368" s="254"/>
      <c r="AE368" s="254"/>
      <c r="AF368" s="254"/>
      <c r="AG368" s="254"/>
      <c r="AH368" s="254"/>
      <c r="AI368" s="254"/>
      <c r="AJ368" s="254"/>
      <c r="AK368" s="254"/>
      <c r="AL368" s="254"/>
      <c r="AM368" s="254"/>
      <c r="AN368" s="254"/>
      <c r="AO368" s="292"/>
      <c r="AP368" s="292"/>
      <c r="AQ368" s="292"/>
      <c r="AR368" s="292"/>
      <c r="AS368" s="253"/>
      <c r="AT368" s="254"/>
      <c r="AU368" s="254"/>
      <c r="AV368" s="254"/>
      <c r="AW368" s="254"/>
      <c r="AX368" s="254"/>
      <c r="AY368" s="259"/>
      <c r="AZ368" s="248"/>
      <c r="BA368" s="248"/>
      <c r="BB368" s="247"/>
    </row>
    <row r="369" spans="1:54" ht="18.75">
      <c r="A369" s="256"/>
      <c r="B369" s="253"/>
      <c r="C369" s="253"/>
      <c r="D369" s="257"/>
      <c r="E369" s="258"/>
      <c r="F369" s="258"/>
      <c r="G369" s="258"/>
      <c r="H369" s="292"/>
      <c r="I369" s="292"/>
      <c r="J369" s="292"/>
      <c r="K369" s="292"/>
      <c r="L369" s="292"/>
      <c r="M369" s="292"/>
      <c r="N369" s="292"/>
      <c r="O369" s="292"/>
      <c r="P369" s="292"/>
      <c r="Q369" s="292"/>
      <c r="R369" s="292"/>
      <c r="S369" s="292"/>
      <c r="T369" s="254"/>
      <c r="U369" s="254"/>
      <c r="V369" s="254"/>
      <c r="W369" s="254"/>
      <c r="X369" s="254"/>
      <c r="Y369" s="254"/>
      <c r="Z369" s="254"/>
      <c r="AA369" s="254"/>
      <c r="AB369" s="254"/>
      <c r="AC369" s="254"/>
      <c r="AD369" s="254"/>
      <c r="AE369" s="254"/>
      <c r="AF369" s="254"/>
      <c r="AG369" s="254"/>
      <c r="AH369" s="254"/>
      <c r="AI369" s="254"/>
      <c r="AJ369" s="254"/>
      <c r="AK369" s="254"/>
      <c r="AL369" s="254"/>
      <c r="AM369" s="254"/>
      <c r="AN369" s="254"/>
      <c r="AO369" s="292"/>
      <c r="AP369" s="292"/>
      <c r="AQ369" s="292"/>
      <c r="AR369" s="292"/>
      <c r="AS369" s="253"/>
      <c r="AT369" s="254"/>
      <c r="AU369" s="254"/>
      <c r="AV369" s="254"/>
      <c r="AW369" s="254"/>
      <c r="AX369" s="254"/>
      <c r="AY369" s="259"/>
      <c r="AZ369" s="248"/>
      <c r="BA369" s="248"/>
      <c r="BB369" s="247"/>
    </row>
    <row r="370" spans="1:54" ht="18.75">
      <c r="A370" s="445" t="s">
        <v>333</v>
      </c>
      <c r="B370" s="445"/>
      <c r="C370" s="445"/>
      <c r="D370" s="446"/>
      <c r="E370" s="446"/>
      <c r="F370" s="446"/>
      <c r="G370" s="446"/>
      <c r="H370" s="446"/>
      <c r="I370" s="446"/>
      <c r="J370" s="446"/>
      <c r="K370" s="446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  <c r="X370" s="295"/>
      <c r="Y370" s="295"/>
      <c r="Z370" s="295"/>
      <c r="AA370" s="295"/>
      <c r="AB370" s="295"/>
      <c r="AC370" s="295"/>
      <c r="AD370" s="295"/>
      <c r="AE370" s="295"/>
      <c r="AF370" s="295"/>
      <c r="AG370" s="295"/>
      <c r="AH370" s="295"/>
      <c r="AI370" s="295"/>
      <c r="AJ370" s="295"/>
      <c r="AK370" s="295"/>
      <c r="AL370" s="295"/>
      <c r="AM370" s="295"/>
      <c r="AN370" s="295"/>
      <c r="AO370" s="295"/>
      <c r="AP370" s="295"/>
      <c r="AQ370" s="295"/>
      <c r="AR370" s="295"/>
      <c r="AS370" s="260"/>
      <c r="AT370" s="260"/>
      <c r="AU370" s="260"/>
      <c r="AV370" s="260"/>
      <c r="AW370" s="260"/>
      <c r="AX370" s="260"/>
      <c r="AY370" s="260"/>
      <c r="AZ370" s="252"/>
      <c r="BA370" s="252"/>
      <c r="BB370" s="247"/>
    </row>
    <row r="371" spans="1:54">
      <c r="A371" s="244"/>
      <c r="B371" s="244"/>
      <c r="C371" s="244"/>
      <c r="D371" s="245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</row>
  </sheetData>
  <mergeCells count="293">
    <mergeCell ref="A370:K370"/>
    <mergeCell ref="A363:AY363"/>
    <mergeCell ref="A355:BB355"/>
    <mergeCell ref="A356:C360"/>
    <mergeCell ref="BB356:BB360"/>
    <mergeCell ref="A361:BB361"/>
    <mergeCell ref="A368:B368"/>
    <mergeCell ref="A113:C117"/>
    <mergeCell ref="A43:A47"/>
    <mergeCell ref="AR164:AR168"/>
    <mergeCell ref="A139:A143"/>
    <mergeCell ref="B139:B143"/>
    <mergeCell ref="C139:C143"/>
    <mergeCell ref="A159:A163"/>
    <mergeCell ref="C216:C220"/>
    <mergeCell ref="B205:B209"/>
    <mergeCell ref="A205:A209"/>
    <mergeCell ref="C205:C209"/>
    <mergeCell ref="A124:A128"/>
    <mergeCell ref="B124:B128"/>
    <mergeCell ref="C124:C128"/>
    <mergeCell ref="A164:C168"/>
    <mergeCell ref="B159:B163"/>
    <mergeCell ref="C159:C163"/>
    <mergeCell ref="AR159:AR163"/>
    <mergeCell ref="AR139:AR143"/>
    <mergeCell ref="A216:A220"/>
    <mergeCell ref="A48:A52"/>
    <mergeCell ref="B48:B52"/>
    <mergeCell ref="C48:C52"/>
    <mergeCell ref="AR48:AR52"/>
    <mergeCell ref="A342:C346"/>
    <mergeCell ref="A32:C36"/>
    <mergeCell ref="C53:C57"/>
    <mergeCell ref="AR53:AR57"/>
    <mergeCell ref="A103:A107"/>
    <mergeCell ref="B103:B107"/>
    <mergeCell ref="C103:C107"/>
    <mergeCell ref="AR103:AR107"/>
    <mergeCell ref="A93:A97"/>
    <mergeCell ref="B93:B97"/>
    <mergeCell ref="C93:C97"/>
    <mergeCell ref="AR93:AR97"/>
    <mergeCell ref="A98:A102"/>
    <mergeCell ref="B98:B102"/>
    <mergeCell ref="C98:C102"/>
    <mergeCell ref="AR98:AR102"/>
    <mergeCell ref="A73:A77"/>
    <mergeCell ref="Q9:S9"/>
    <mergeCell ref="A42:AR42"/>
    <mergeCell ref="AI9:AK9"/>
    <mergeCell ref="C43:C47"/>
    <mergeCell ref="B43:B47"/>
    <mergeCell ref="AR17:AR21"/>
    <mergeCell ref="AR22:AR26"/>
    <mergeCell ref="AR27:AR31"/>
    <mergeCell ref="AR32:AR36"/>
    <mergeCell ref="AR37:AR41"/>
    <mergeCell ref="AR43:AR47"/>
    <mergeCell ref="AR8:AR10"/>
    <mergeCell ref="AF9:AH9"/>
    <mergeCell ref="AL9:AN9"/>
    <mergeCell ref="W9:Y9"/>
    <mergeCell ref="A8:A10"/>
    <mergeCell ref="B8:B10"/>
    <mergeCell ref="C8:C10"/>
    <mergeCell ref="D8:D10"/>
    <mergeCell ref="E8:G8"/>
    <mergeCell ref="H8:AQ8"/>
    <mergeCell ref="AO9:AQ9"/>
    <mergeCell ref="E9:E10"/>
    <mergeCell ref="F9:F10"/>
    <mergeCell ref="G9:G10"/>
    <mergeCell ref="H9:J9"/>
    <mergeCell ref="T9:V9"/>
    <mergeCell ref="K9:M9"/>
    <mergeCell ref="N9:P9"/>
    <mergeCell ref="AP1:AR1"/>
    <mergeCell ref="C119:C123"/>
    <mergeCell ref="AR119:AR123"/>
    <mergeCell ref="A37:C41"/>
    <mergeCell ref="A108:A112"/>
    <mergeCell ref="B108:B112"/>
    <mergeCell ref="C108:C112"/>
    <mergeCell ref="AR108:AR112"/>
    <mergeCell ref="AR113:AR117"/>
    <mergeCell ref="A118:AR118"/>
    <mergeCell ref="A119:A123"/>
    <mergeCell ref="B119:B123"/>
    <mergeCell ref="AR12:AR16"/>
    <mergeCell ref="A27:C31"/>
    <mergeCell ref="A3:AR3"/>
    <mergeCell ref="A4:AR4"/>
    <mergeCell ref="A5:AR5"/>
    <mergeCell ref="A7:AI7"/>
    <mergeCell ref="A6:AI6"/>
    <mergeCell ref="A17:C21"/>
    <mergeCell ref="A22:C26"/>
    <mergeCell ref="A12:C16"/>
    <mergeCell ref="Z9:AB9"/>
    <mergeCell ref="AC9:AE9"/>
    <mergeCell ref="AR271:AR275"/>
    <mergeCell ref="B266:B270"/>
    <mergeCell ref="A266:A270"/>
    <mergeCell ref="C266:C270"/>
    <mergeCell ref="B180:B184"/>
    <mergeCell ref="A180:A184"/>
    <mergeCell ref="C180:C184"/>
    <mergeCell ref="A210:C214"/>
    <mergeCell ref="AR124:AR128"/>
    <mergeCell ref="A169:AR169"/>
    <mergeCell ref="AR180:AR184"/>
    <mergeCell ref="AR205:AR209"/>
    <mergeCell ref="AR210:AR214"/>
    <mergeCell ref="A215:AR215"/>
    <mergeCell ref="AR216:AR220"/>
    <mergeCell ref="AR266:AR270"/>
    <mergeCell ref="B216:B220"/>
    <mergeCell ref="A53:A57"/>
    <mergeCell ref="B53:B57"/>
    <mergeCell ref="B83:B87"/>
    <mergeCell ref="C83:C87"/>
    <mergeCell ref="AR83:AR87"/>
    <mergeCell ref="A352:C353"/>
    <mergeCell ref="A277:A281"/>
    <mergeCell ref="C277:C281"/>
    <mergeCell ref="AR277:AR281"/>
    <mergeCell ref="AR342:AR346"/>
    <mergeCell ref="B277:B281"/>
    <mergeCell ref="A276:AR276"/>
    <mergeCell ref="B348:B349"/>
    <mergeCell ref="A348:A349"/>
    <mergeCell ref="A347:AR347"/>
    <mergeCell ref="AR348:AR349"/>
    <mergeCell ref="AR350:AR351"/>
    <mergeCell ref="AR352:AR353"/>
    <mergeCell ref="C348:C349"/>
    <mergeCell ref="B350:B351"/>
    <mergeCell ref="A350:A351"/>
    <mergeCell ref="C350:C351"/>
    <mergeCell ref="A282:A286"/>
    <mergeCell ref="B282:B286"/>
    <mergeCell ref="C282:C286"/>
    <mergeCell ref="AR282:AR286"/>
    <mergeCell ref="A88:A92"/>
    <mergeCell ref="B88:B92"/>
    <mergeCell ref="C88:C92"/>
    <mergeCell ref="AR88:AR92"/>
    <mergeCell ref="A58:A62"/>
    <mergeCell ref="B58:B62"/>
    <mergeCell ref="C58:C62"/>
    <mergeCell ref="AR58:AR62"/>
    <mergeCell ref="A63:A67"/>
    <mergeCell ref="B63:B67"/>
    <mergeCell ref="C63:C67"/>
    <mergeCell ref="AR63:AR67"/>
    <mergeCell ref="A68:A72"/>
    <mergeCell ref="B68:B72"/>
    <mergeCell ref="C68:C72"/>
    <mergeCell ref="AR68:AR72"/>
    <mergeCell ref="B73:B77"/>
    <mergeCell ref="C73:C77"/>
    <mergeCell ref="AR73:AR77"/>
    <mergeCell ref="A78:A82"/>
    <mergeCell ref="B78:B82"/>
    <mergeCell ref="C78:C82"/>
    <mergeCell ref="AR78:AR82"/>
    <mergeCell ref="A83:A87"/>
    <mergeCell ref="A129:A133"/>
    <mergeCell ref="B129:B133"/>
    <mergeCell ref="C129:C133"/>
    <mergeCell ref="AR129:AR133"/>
    <mergeCell ref="A134:A138"/>
    <mergeCell ref="B134:B138"/>
    <mergeCell ref="C134:C138"/>
    <mergeCell ref="AR134:AR138"/>
    <mergeCell ref="A154:A158"/>
    <mergeCell ref="B154:B158"/>
    <mergeCell ref="C154:C158"/>
    <mergeCell ref="AR154:AR158"/>
    <mergeCell ref="A149:A153"/>
    <mergeCell ref="B149:B153"/>
    <mergeCell ref="C149:C153"/>
    <mergeCell ref="AR149:AR153"/>
    <mergeCell ref="A144:A148"/>
    <mergeCell ref="B144:B148"/>
    <mergeCell ref="C144:C148"/>
    <mergeCell ref="AR144:AR148"/>
    <mergeCell ref="A190:A194"/>
    <mergeCell ref="B190:B194"/>
    <mergeCell ref="C190:C194"/>
    <mergeCell ref="AR190:AR194"/>
    <mergeCell ref="A170:A174"/>
    <mergeCell ref="B170:B174"/>
    <mergeCell ref="C170:C174"/>
    <mergeCell ref="AR170:AR174"/>
    <mergeCell ref="A175:A179"/>
    <mergeCell ref="B175:B179"/>
    <mergeCell ref="C175:C179"/>
    <mergeCell ref="AR175:AR179"/>
    <mergeCell ref="A185:A189"/>
    <mergeCell ref="B185:B189"/>
    <mergeCell ref="C185:C189"/>
    <mergeCell ref="AR185:AR189"/>
    <mergeCell ref="A195:A199"/>
    <mergeCell ref="B195:B199"/>
    <mergeCell ref="C195:C199"/>
    <mergeCell ref="AR195:AR199"/>
    <mergeCell ref="A200:A204"/>
    <mergeCell ref="B200:B204"/>
    <mergeCell ref="C200:C204"/>
    <mergeCell ref="AR200:AR204"/>
    <mergeCell ref="A221:A225"/>
    <mergeCell ref="B221:B225"/>
    <mergeCell ref="C221:C225"/>
    <mergeCell ref="AR221:AR225"/>
    <mergeCell ref="A226:A230"/>
    <mergeCell ref="B226:B230"/>
    <mergeCell ref="C226:C230"/>
    <mergeCell ref="AR226:AR230"/>
    <mergeCell ref="A256:A260"/>
    <mergeCell ref="B256:B260"/>
    <mergeCell ref="C256:C260"/>
    <mergeCell ref="AR256:AR260"/>
    <mergeCell ref="A236:A240"/>
    <mergeCell ref="B236:B240"/>
    <mergeCell ref="C236:C240"/>
    <mergeCell ref="AR236:AR240"/>
    <mergeCell ref="A241:A245"/>
    <mergeCell ref="B241:B245"/>
    <mergeCell ref="C241:C245"/>
    <mergeCell ref="AR241:AR245"/>
    <mergeCell ref="A231:A235"/>
    <mergeCell ref="B231:B235"/>
    <mergeCell ref="C231:C235"/>
    <mergeCell ref="AR231:AR235"/>
    <mergeCell ref="A246:A250"/>
    <mergeCell ref="B246:B250"/>
    <mergeCell ref="C246:C250"/>
    <mergeCell ref="AR246:AR250"/>
    <mergeCell ref="A251:A255"/>
    <mergeCell ref="B251:B255"/>
    <mergeCell ref="C251:C255"/>
    <mergeCell ref="AR251:AR255"/>
    <mergeCell ref="C287:C291"/>
    <mergeCell ref="AR287:AR291"/>
    <mergeCell ref="A292:A296"/>
    <mergeCell ref="B292:B296"/>
    <mergeCell ref="C292:C296"/>
    <mergeCell ref="AR292:AR296"/>
    <mergeCell ref="A271:C275"/>
    <mergeCell ref="A261:A265"/>
    <mergeCell ref="B261:B265"/>
    <mergeCell ref="C261:C265"/>
    <mergeCell ref="AR261:AR265"/>
    <mergeCell ref="A287:A291"/>
    <mergeCell ref="B287:B291"/>
    <mergeCell ref="B297:B301"/>
    <mergeCell ref="C297:C301"/>
    <mergeCell ref="AR297:AR301"/>
    <mergeCell ref="A302:A306"/>
    <mergeCell ref="B302:B306"/>
    <mergeCell ref="C302:C306"/>
    <mergeCell ref="AR302:AR306"/>
    <mergeCell ref="A307:A311"/>
    <mergeCell ref="B307:B311"/>
    <mergeCell ref="C307:C311"/>
    <mergeCell ref="AR307:AR311"/>
    <mergeCell ref="A297:A301"/>
    <mergeCell ref="A312:A316"/>
    <mergeCell ref="B312:B316"/>
    <mergeCell ref="C312:C316"/>
    <mergeCell ref="AR312:AR316"/>
    <mergeCell ref="A317:A321"/>
    <mergeCell ref="B317:B321"/>
    <mergeCell ref="C317:C321"/>
    <mergeCell ref="AR317:AR321"/>
    <mergeCell ref="A322:A326"/>
    <mergeCell ref="B322:B326"/>
    <mergeCell ref="C322:C326"/>
    <mergeCell ref="AR322:AR326"/>
    <mergeCell ref="A337:A341"/>
    <mergeCell ref="B337:B341"/>
    <mergeCell ref="C337:C341"/>
    <mergeCell ref="AR337:AR341"/>
    <mergeCell ref="A327:A331"/>
    <mergeCell ref="B327:B331"/>
    <mergeCell ref="C327:C331"/>
    <mergeCell ref="AR327:AR331"/>
    <mergeCell ref="A332:A336"/>
    <mergeCell ref="B332:B336"/>
    <mergeCell ref="C332:C336"/>
    <mergeCell ref="AR332:AR336"/>
  </mergeCells>
  <pageMargins left="0" right="0" top="0" bottom="0" header="0" footer="0"/>
  <pageSetup paperSize="8" scale="2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zoomScale="71" zoomScaleNormal="71" workbookViewId="0">
      <selection activeCell="O19" sqref="O19"/>
    </sheetView>
  </sheetViews>
  <sheetFormatPr defaultColWidth="9.140625" defaultRowHeight="15.75"/>
  <cols>
    <col min="1" max="1" width="4" style="161" customWidth="1"/>
    <col min="2" max="2" width="32.5703125" style="107" customWidth="1"/>
    <col min="3" max="3" width="18.42578125" style="107" customWidth="1"/>
    <col min="4" max="5" width="7.42578125" style="107" customWidth="1"/>
    <col min="6" max="6" width="5.42578125" style="107" customWidth="1"/>
    <col min="7" max="8" width="7.5703125" style="107" customWidth="1"/>
    <col min="9" max="9" width="5.5703125" style="107" customWidth="1"/>
    <col min="10" max="10" width="7.42578125" style="107" customWidth="1"/>
    <col min="11" max="11" width="6.5703125" style="107" customWidth="1"/>
    <col min="12" max="14" width="6.42578125" style="107" customWidth="1"/>
    <col min="15" max="15" width="4.5703125" style="107" customWidth="1"/>
    <col min="16" max="17" width="6.5703125" style="107" customWidth="1"/>
    <col min="18" max="18" width="5.5703125" style="107" customWidth="1"/>
    <col min="19" max="19" width="17.85546875" style="107" customWidth="1"/>
    <col min="20" max="16384" width="9.140625" style="107"/>
  </cols>
  <sheetData>
    <row r="1" spans="1:46">
      <c r="M1" s="468"/>
      <c r="N1" s="468"/>
      <c r="O1" s="468"/>
      <c r="P1" s="468"/>
      <c r="Q1" s="468"/>
      <c r="R1" s="468"/>
      <c r="S1" s="107" t="s">
        <v>311</v>
      </c>
    </row>
    <row r="2" spans="1:46" ht="15.95" customHeight="1">
      <c r="A2" s="469" t="s">
        <v>339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</row>
    <row r="3" spans="1:46" ht="15.9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5" spans="1:46" ht="12.75" customHeight="1">
      <c r="A5" s="472" t="s">
        <v>0</v>
      </c>
      <c r="B5" s="465" t="s">
        <v>273</v>
      </c>
      <c r="C5" s="465" t="s">
        <v>262</v>
      </c>
      <c r="D5" s="465" t="s">
        <v>360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 t="s">
        <v>272</v>
      </c>
    </row>
    <row r="6" spans="1:46" ht="87.6" customHeight="1">
      <c r="A6" s="472"/>
      <c r="B6" s="465"/>
      <c r="C6" s="465"/>
      <c r="D6" s="465"/>
      <c r="E6" s="465"/>
      <c r="F6" s="465"/>
      <c r="G6" s="467" t="s">
        <v>301</v>
      </c>
      <c r="H6" s="434"/>
      <c r="I6" s="434"/>
      <c r="J6" s="467" t="s">
        <v>302</v>
      </c>
      <c r="K6" s="434"/>
      <c r="L6" s="434"/>
      <c r="M6" s="467" t="s">
        <v>303</v>
      </c>
      <c r="N6" s="434"/>
      <c r="O6" s="434"/>
      <c r="P6" s="467" t="s">
        <v>304</v>
      </c>
      <c r="Q6" s="434"/>
      <c r="R6" s="434"/>
      <c r="S6" s="466"/>
    </row>
    <row r="7" spans="1:46" ht="20.100000000000001" customHeight="1">
      <c r="A7" s="183"/>
      <c r="B7" s="183"/>
      <c r="C7" s="183"/>
      <c r="D7" s="183" t="s">
        <v>20</v>
      </c>
      <c r="E7" s="183" t="s">
        <v>21</v>
      </c>
      <c r="F7" s="183" t="s">
        <v>19</v>
      </c>
      <c r="G7" s="183" t="s">
        <v>20</v>
      </c>
      <c r="H7" s="183" t="s">
        <v>21</v>
      </c>
      <c r="I7" s="183" t="s">
        <v>19</v>
      </c>
      <c r="J7" s="183" t="s">
        <v>20</v>
      </c>
      <c r="K7" s="183" t="s">
        <v>21</v>
      </c>
      <c r="L7" s="183" t="s">
        <v>19</v>
      </c>
      <c r="M7" s="183" t="s">
        <v>20</v>
      </c>
      <c r="N7" s="183" t="s">
        <v>21</v>
      </c>
      <c r="O7" s="183" t="s">
        <v>19</v>
      </c>
      <c r="P7" s="183" t="s">
        <v>20</v>
      </c>
      <c r="Q7" s="183" t="s">
        <v>21</v>
      </c>
      <c r="R7" s="183" t="s">
        <v>19</v>
      </c>
      <c r="S7" s="466"/>
    </row>
    <row r="8" spans="1:46" ht="63">
      <c r="A8" s="162">
        <v>1</v>
      </c>
      <c r="B8" s="163" t="s">
        <v>340</v>
      </c>
      <c r="C8" s="164" t="s">
        <v>342</v>
      </c>
      <c r="D8" s="165">
        <v>2</v>
      </c>
      <c r="E8" s="166"/>
      <c r="F8" s="167"/>
      <c r="G8" s="165">
        <v>1</v>
      </c>
      <c r="H8" s="165">
        <v>0</v>
      </c>
      <c r="I8" s="165">
        <v>0</v>
      </c>
      <c r="J8" s="165"/>
      <c r="K8" s="165"/>
      <c r="L8" s="165"/>
      <c r="M8" s="165"/>
      <c r="N8" s="165"/>
      <c r="O8" s="165"/>
      <c r="P8" s="165">
        <v>1</v>
      </c>
      <c r="Q8" s="165"/>
      <c r="R8" s="165"/>
      <c r="S8" s="228"/>
    </row>
    <row r="9" spans="1:46" ht="110.25">
      <c r="A9" s="169">
        <v>2</v>
      </c>
      <c r="B9" s="170" t="s">
        <v>341</v>
      </c>
      <c r="C9" s="171">
        <v>96.4</v>
      </c>
      <c r="D9" s="172">
        <v>100</v>
      </c>
      <c r="E9" s="173"/>
      <c r="F9" s="174"/>
      <c r="G9" s="172"/>
      <c r="H9" s="172"/>
      <c r="I9" s="172"/>
      <c r="J9" s="172"/>
      <c r="K9" s="172"/>
      <c r="L9" s="172"/>
      <c r="M9" s="172"/>
      <c r="N9" s="172"/>
      <c r="O9" s="172"/>
      <c r="P9" s="172">
        <v>100</v>
      </c>
      <c r="Q9" s="172"/>
      <c r="R9" s="172"/>
      <c r="S9" s="168"/>
    </row>
    <row r="10" spans="1:46" s="109" customFormat="1">
      <c r="A10" s="175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46" s="109" customFormat="1">
      <c r="A11" s="175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46" s="109" customFormat="1" ht="33" customHeight="1">
      <c r="A12" s="473" t="s">
        <v>343</v>
      </c>
      <c r="B12" s="474"/>
      <c r="C12" s="474"/>
      <c r="D12" s="470" t="s">
        <v>344</v>
      </c>
      <c r="E12" s="470"/>
      <c r="F12" s="471"/>
      <c r="G12" s="475" t="s">
        <v>345</v>
      </c>
      <c r="H12" s="475"/>
      <c r="I12" s="475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</row>
    <row r="13" spans="1:46" s="109" customFormat="1">
      <c r="A13" s="110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</row>
    <row r="14" spans="1:46" s="109" customFormat="1">
      <c r="A14" s="110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46" s="101" customFormat="1" ht="14.25" customHeight="1">
      <c r="A15" s="464" t="s">
        <v>332</v>
      </c>
      <c r="B15" s="464"/>
      <c r="C15" s="464"/>
      <c r="D15" s="464"/>
      <c r="E15" s="464"/>
      <c r="F15" s="464"/>
      <c r="G15" s="464"/>
      <c r="H15" s="464"/>
      <c r="I15" s="464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</row>
    <row r="16" spans="1:46" s="101" customFormat="1">
      <c r="A16" s="111"/>
      <c r="B16" s="112"/>
      <c r="C16" s="112"/>
      <c r="D16" s="113"/>
      <c r="E16" s="113"/>
      <c r="F16" s="113"/>
      <c r="G16" s="114"/>
      <c r="H16" s="114"/>
      <c r="I16" s="114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2"/>
      <c r="AL16" s="112"/>
      <c r="AM16" s="112"/>
      <c r="AN16" s="115"/>
      <c r="AO16" s="115"/>
      <c r="AP16" s="115"/>
    </row>
    <row r="17" spans="1:1">
      <c r="A17" s="159"/>
    </row>
  </sheetData>
  <mergeCells count="16">
    <mergeCell ref="A15:I15"/>
    <mergeCell ref="S5:S7"/>
    <mergeCell ref="P6:R6"/>
    <mergeCell ref="M1:R1"/>
    <mergeCell ref="A2:R2"/>
    <mergeCell ref="G6:I6"/>
    <mergeCell ref="J6:L6"/>
    <mergeCell ref="D12:F12"/>
    <mergeCell ref="A5:A6"/>
    <mergeCell ref="B5:B6"/>
    <mergeCell ref="C5:C6"/>
    <mergeCell ref="A12:C12"/>
    <mergeCell ref="G5:R5"/>
    <mergeCell ref="M6:O6"/>
    <mergeCell ref="D5:F6"/>
    <mergeCell ref="G12:I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1"/>
  <sheetViews>
    <sheetView zoomScale="80" zoomScaleNormal="80" workbookViewId="0">
      <selection activeCell="F13" sqref="F13"/>
    </sheetView>
  </sheetViews>
  <sheetFormatPr defaultColWidth="9.140625" defaultRowHeight="12.75"/>
  <cols>
    <col min="1" max="1" width="3.5703125" style="123" customWidth="1"/>
    <col min="2" max="2" width="25.5703125" style="123" customWidth="1"/>
    <col min="3" max="3" width="11.5703125" style="124" customWidth="1"/>
    <col min="4" max="4" width="18.42578125" style="123" customWidth="1"/>
    <col min="5" max="5" width="15.5703125" style="123" customWidth="1"/>
    <col min="6" max="6" width="16" style="123" customWidth="1"/>
    <col min="7" max="7" width="10.5703125" style="123" customWidth="1"/>
    <col min="8" max="8" width="23.140625" style="123" customWidth="1"/>
    <col min="9" max="9" width="20" style="123" customWidth="1"/>
    <col min="10" max="10" width="10.5703125" style="123" customWidth="1"/>
    <col min="11" max="11" width="13.85546875" style="123" customWidth="1"/>
    <col min="12" max="12" width="11.5703125" style="123" customWidth="1"/>
    <col min="13" max="13" width="10.85546875" style="123" hidden="1" customWidth="1"/>
    <col min="14" max="14" width="30.42578125" style="123" customWidth="1"/>
    <col min="15" max="15" width="31.5703125" style="123" customWidth="1"/>
    <col min="16" max="248" width="9.140625" style="123"/>
    <col min="249" max="249" width="3.5703125" style="123" customWidth="1"/>
    <col min="250" max="250" width="25.5703125" style="123" customWidth="1"/>
    <col min="251" max="251" width="11.5703125" style="123" customWidth="1"/>
    <col min="252" max="252" width="18.42578125" style="123" customWidth="1"/>
    <col min="253" max="253" width="10.140625" style="123" customWidth="1"/>
    <col min="254" max="254" width="15.5703125" style="123" customWidth="1"/>
    <col min="255" max="255" width="16" style="123" customWidth="1"/>
    <col min="256" max="256" width="7" style="123" customWidth="1"/>
    <col min="257" max="257" width="14.42578125" style="123" customWidth="1"/>
    <col min="258" max="258" width="11" style="123" customWidth="1"/>
    <col min="259" max="260" width="13.85546875" style="123" customWidth="1"/>
    <col min="261" max="261" width="12.140625" style="123" customWidth="1"/>
    <col min="262" max="262" width="13.85546875" style="123" customWidth="1"/>
    <col min="263" max="263" width="11.5703125" style="123" customWidth="1"/>
    <col min="264" max="264" width="15.140625" style="123" customWidth="1"/>
    <col min="265" max="265" width="13.85546875" style="123" customWidth="1"/>
    <col min="266" max="266" width="10.5703125" style="123" customWidth="1"/>
    <col min="267" max="267" width="13.85546875" style="123" customWidth="1"/>
    <col min="268" max="268" width="11.5703125" style="123" customWidth="1"/>
    <col min="269" max="269" width="0" style="123" hidden="1" customWidth="1"/>
    <col min="270" max="270" width="35.140625" style="123" customWidth="1"/>
    <col min="271" max="271" width="36.42578125" style="123" customWidth="1"/>
    <col min="272" max="504" width="9.140625" style="123"/>
    <col min="505" max="505" width="3.5703125" style="123" customWidth="1"/>
    <col min="506" max="506" width="25.5703125" style="123" customWidth="1"/>
    <col min="507" max="507" width="11.5703125" style="123" customWidth="1"/>
    <col min="508" max="508" width="18.42578125" style="123" customWidth="1"/>
    <col min="509" max="509" width="10.140625" style="123" customWidth="1"/>
    <col min="510" max="510" width="15.5703125" style="123" customWidth="1"/>
    <col min="511" max="511" width="16" style="123" customWidth="1"/>
    <col min="512" max="512" width="7" style="123" customWidth="1"/>
    <col min="513" max="513" width="14.42578125" style="123" customWidth="1"/>
    <col min="514" max="514" width="11" style="123" customWidth="1"/>
    <col min="515" max="516" width="13.85546875" style="123" customWidth="1"/>
    <col min="517" max="517" width="12.140625" style="123" customWidth="1"/>
    <col min="518" max="518" width="13.85546875" style="123" customWidth="1"/>
    <col min="519" max="519" width="11.5703125" style="123" customWidth="1"/>
    <col min="520" max="520" width="15.140625" style="123" customWidth="1"/>
    <col min="521" max="521" width="13.85546875" style="123" customWidth="1"/>
    <col min="522" max="522" width="10.5703125" style="123" customWidth="1"/>
    <col min="523" max="523" width="13.85546875" style="123" customWidth="1"/>
    <col min="524" max="524" width="11.5703125" style="123" customWidth="1"/>
    <col min="525" max="525" width="0" style="123" hidden="1" customWidth="1"/>
    <col min="526" max="526" width="35.140625" style="123" customWidth="1"/>
    <col min="527" max="527" width="36.42578125" style="123" customWidth="1"/>
    <col min="528" max="760" width="9.140625" style="123"/>
    <col min="761" max="761" width="3.5703125" style="123" customWidth="1"/>
    <col min="762" max="762" width="25.5703125" style="123" customWidth="1"/>
    <col min="763" max="763" width="11.5703125" style="123" customWidth="1"/>
    <col min="764" max="764" width="18.42578125" style="123" customWidth="1"/>
    <col min="765" max="765" width="10.140625" style="123" customWidth="1"/>
    <col min="766" max="766" width="15.5703125" style="123" customWidth="1"/>
    <col min="767" max="767" width="16" style="123" customWidth="1"/>
    <col min="768" max="768" width="7" style="123" customWidth="1"/>
    <col min="769" max="769" width="14.42578125" style="123" customWidth="1"/>
    <col min="770" max="770" width="11" style="123" customWidth="1"/>
    <col min="771" max="772" width="13.85546875" style="123" customWidth="1"/>
    <col min="773" max="773" width="12.140625" style="123" customWidth="1"/>
    <col min="774" max="774" width="13.85546875" style="123" customWidth="1"/>
    <col min="775" max="775" width="11.5703125" style="123" customWidth="1"/>
    <col min="776" max="776" width="15.140625" style="123" customWidth="1"/>
    <col min="777" max="777" width="13.85546875" style="123" customWidth="1"/>
    <col min="778" max="778" width="10.5703125" style="123" customWidth="1"/>
    <col min="779" max="779" width="13.85546875" style="123" customWidth="1"/>
    <col min="780" max="780" width="11.5703125" style="123" customWidth="1"/>
    <col min="781" max="781" width="0" style="123" hidden="1" customWidth="1"/>
    <col min="782" max="782" width="35.140625" style="123" customWidth="1"/>
    <col min="783" max="783" width="36.42578125" style="123" customWidth="1"/>
    <col min="784" max="1016" width="9.140625" style="123"/>
    <col min="1017" max="1017" width="3.5703125" style="123" customWidth="1"/>
    <col min="1018" max="1018" width="25.5703125" style="123" customWidth="1"/>
    <col min="1019" max="1019" width="11.5703125" style="123" customWidth="1"/>
    <col min="1020" max="1020" width="18.42578125" style="123" customWidth="1"/>
    <col min="1021" max="1021" width="10.140625" style="123" customWidth="1"/>
    <col min="1022" max="1022" width="15.5703125" style="123" customWidth="1"/>
    <col min="1023" max="1023" width="16" style="123" customWidth="1"/>
    <col min="1024" max="1024" width="7" style="123" customWidth="1"/>
    <col min="1025" max="1025" width="14.42578125" style="123" customWidth="1"/>
    <col min="1026" max="1026" width="11" style="123" customWidth="1"/>
    <col min="1027" max="1028" width="13.85546875" style="123" customWidth="1"/>
    <col min="1029" max="1029" width="12.140625" style="123" customWidth="1"/>
    <col min="1030" max="1030" width="13.85546875" style="123" customWidth="1"/>
    <col min="1031" max="1031" width="11.5703125" style="123" customWidth="1"/>
    <col min="1032" max="1032" width="15.140625" style="123" customWidth="1"/>
    <col min="1033" max="1033" width="13.85546875" style="123" customWidth="1"/>
    <col min="1034" max="1034" width="10.5703125" style="123" customWidth="1"/>
    <col min="1035" max="1035" width="13.85546875" style="123" customWidth="1"/>
    <col min="1036" max="1036" width="11.5703125" style="123" customWidth="1"/>
    <col min="1037" max="1037" width="0" style="123" hidden="1" customWidth="1"/>
    <col min="1038" max="1038" width="35.140625" style="123" customWidth="1"/>
    <col min="1039" max="1039" width="36.42578125" style="123" customWidth="1"/>
    <col min="1040" max="1272" width="9.140625" style="123"/>
    <col min="1273" max="1273" width="3.5703125" style="123" customWidth="1"/>
    <col min="1274" max="1274" width="25.5703125" style="123" customWidth="1"/>
    <col min="1275" max="1275" width="11.5703125" style="123" customWidth="1"/>
    <col min="1276" max="1276" width="18.42578125" style="123" customWidth="1"/>
    <col min="1277" max="1277" width="10.140625" style="123" customWidth="1"/>
    <col min="1278" max="1278" width="15.5703125" style="123" customWidth="1"/>
    <col min="1279" max="1279" width="16" style="123" customWidth="1"/>
    <col min="1280" max="1280" width="7" style="123" customWidth="1"/>
    <col min="1281" max="1281" width="14.42578125" style="123" customWidth="1"/>
    <col min="1282" max="1282" width="11" style="123" customWidth="1"/>
    <col min="1283" max="1284" width="13.85546875" style="123" customWidth="1"/>
    <col min="1285" max="1285" width="12.140625" style="123" customWidth="1"/>
    <col min="1286" max="1286" width="13.85546875" style="123" customWidth="1"/>
    <col min="1287" max="1287" width="11.5703125" style="123" customWidth="1"/>
    <col min="1288" max="1288" width="15.140625" style="123" customWidth="1"/>
    <col min="1289" max="1289" width="13.85546875" style="123" customWidth="1"/>
    <col min="1290" max="1290" width="10.5703125" style="123" customWidth="1"/>
    <col min="1291" max="1291" width="13.85546875" style="123" customWidth="1"/>
    <col min="1292" max="1292" width="11.5703125" style="123" customWidth="1"/>
    <col min="1293" max="1293" width="0" style="123" hidden="1" customWidth="1"/>
    <col min="1294" max="1294" width="35.140625" style="123" customWidth="1"/>
    <col min="1295" max="1295" width="36.42578125" style="123" customWidth="1"/>
    <col min="1296" max="1528" width="9.140625" style="123"/>
    <col min="1529" max="1529" width="3.5703125" style="123" customWidth="1"/>
    <col min="1530" max="1530" width="25.5703125" style="123" customWidth="1"/>
    <col min="1531" max="1531" width="11.5703125" style="123" customWidth="1"/>
    <col min="1532" max="1532" width="18.42578125" style="123" customWidth="1"/>
    <col min="1533" max="1533" width="10.140625" style="123" customWidth="1"/>
    <col min="1534" max="1534" width="15.5703125" style="123" customWidth="1"/>
    <col min="1535" max="1535" width="16" style="123" customWidth="1"/>
    <col min="1536" max="1536" width="7" style="123" customWidth="1"/>
    <col min="1537" max="1537" width="14.42578125" style="123" customWidth="1"/>
    <col min="1538" max="1538" width="11" style="123" customWidth="1"/>
    <col min="1539" max="1540" width="13.85546875" style="123" customWidth="1"/>
    <col min="1541" max="1541" width="12.140625" style="123" customWidth="1"/>
    <col min="1542" max="1542" width="13.85546875" style="123" customWidth="1"/>
    <col min="1543" max="1543" width="11.5703125" style="123" customWidth="1"/>
    <col min="1544" max="1544" width="15.140625" style="123" customWidth="1"/>
    <col min="1545" max="1545" width="13.85546875" style="123" customWidth="1"/>
    <col min="1546" max="1546" width="10.5703125" style="123" customWidth="1"/>
    <col min="1547" max="1547" width="13.85546875" style="123" customWidth="1"/>
    <col min="1548" max="1548" width="11.5703125" style="123" customWidth="1"/>
    <col min="1549" max="1549" width="0" style="123" hidden="1" customWidth="1"/>
    <col min="1550" max="1550" width="35.140625" style="123" customWidth="1"/>
    <col min="1551" max="1551" width="36.42578125" style="123" customWidth="1"/>
    <col min="1552" max="1784" width="9.140625" style="123"/>
    <col min="1785" max="1785" width="3.5703125" style="123" customWidth="1"/>
    <col min="1786" max="1786" width="25.5703125" style="123" customWidth="1"/>
    <col min="1787" max="1787" width="11.5703125" style="123" customWidth="1"/>
    <col min="1788" max="1788" width="18.42578125" style="123" customWidth="1"/>
    <col min="1789" max="1789" width="10.140625" style="123" customWidth="1"/>
    <col min="1790" max="1790" width="15.5703125" style="123" customWidth="1"/>
    <col min="1791" max="1791" width="16" style="123" customWidth="1"/>
    <col min="1792" max="1792" width="7" style="123" customWidth="1"/>
    <col min="1793" max="1793" width="14.42578125" style="123" customWidth="1"/>
    <col min="1794" max="1794" width="11" style="123" customWidth="1"/>
    <col min="1795" max="1796" width="13.85546875" style="123" customWidth="1"/>
    <col min="1797" max="1797" width="12.140625" style="123" customWidth="1"/>
    <col min="1798" max="1798" width="13.85546875" style="123" customWidth="1"/>
    <col min="1799" max="1799" width="11.5703125" style="123" customWidth="1"/>
    <col min="1800" max="1800" width="15.140625" style="123" customWidth="1"/>
    <col min="1801" max="1801" width="13.85546875" style="123" customWidth="1"/>
    <col min="1802" max="1802" width="10.5703125" style="123" customWidth="1"/>
    <col min="1803" max="1803" width="13.85546875" style="123" customWidth="1"/>
    <col min="1804" max="1804" width="11.5703125" style="123" customWidth="1"/>
    <col min="1805" max="1805" width="0" style="123" hidden="1" customWidth="1"/>
    <col min="1806" max="1806" width="35.140625" style="123" customWidth="1"/>
    <col min="1807" max="1807" width="36.42578125" style="123" customWidth="1"/>
    <col min="1808" max="2040" width="9.140625" style="123"/>
    <col min="2041" max="2041" width="3.5703125" style="123" customWidth="1"/>
    <col min="2042" max="2042" width="25.5703125" style="123" customWidth="1"/>
    <col min="2043" max="2043" width="11.5703125" style="123" customWidth="1"/>
    <col min="2044" max="2044" width="18.42578125" style="123" customWidth="1"/>
    <col min="2045" max="2045" width="10.140625" style="123" customWidth="1"/>
    <col min="2046" max="2046" width="15.5703125" style="123" customWidth="1"/>
    <col min="2047" max="2047" width="16" style="123" customWidth="1"/>
    <col min="2048" max="2048" width="7" style="123" customWidth="1"/>
    <col min="2049" max="2049" width="14.42578125" style="123" customWidth="1"/>
    <col min="2050" max="2050" width="11" style="123" customWidth="1"/>
    <col min="2051" max="2052" width="13.85546875" style="123" customWidth="1"/>
    <col min="2053" max="2053" width="12.140625" style="123" customWidth="1"/>
    <col min="2054" max="2054" width="13.85546875" style="123" customWidth="1"/>
    <col min="2055" max="2055" width="11.5703125" style="123" customWidth="1"/>
    <col min="2056" max="2056" width="15.140625" style="123" customWidth="1"/>
    <col min="2057" max="2057" width="13.85546875" style="123" customWidth="1"/>
    <col min="2058" max="2058" width="10.5703125" style="123" customWidth="1"/>
    <col min="2059" max="2059" width="13.85546875" style="123" customWidth="1"/>
    <col min="2060" max="2060" width="11.5703125" style="123" customWidth="1"/>
    <col min="2061" max="2061" width="0" style="123" hidden="1" customWidth="1"/>
    <col min="2062" max="2062" width="35.140625" style="123" customWidth="1"/>
    <col min="2063" max="2063" width="36.42578125" style="123" customWidth="1"/>
    <col min="2064" max="2296" width="9.140625" style="123"/>
    <col min="2297" max="2297" width="3.5703125" style="123" customWidth="1"/>
    <col min="2298" max="2298" width="25.5703125" style="123" customWidth="1"/>
    <col min="2299" max="2299" width="11.5703125" style="123" customWidth="1"/>
    <col min="2300" max="2300" width="18.42578125" style="123" customWidth="1"/>
    <col min="2301" max="2301" width="10.140625" style="123" customWidth="1"/>
    <col min="2302" max="2302" width="15.5703125" style="123" customWidth="1"/>
    <col min="2303" max="2303" width="16" style="123" customWidth="1"/>
    <col min="2304" max="2304" width="7" style="123" customWidth="1"/>
    <col min="2305" max="2305" width="14.42578125" style="123" customWidth="1"/>
    <col min="2306" max="2306" width="11" style="123" customWidth="1"/>
    <col min="2307" max="2308" width="13.85546875" style="123" customWidth="1"/>
    <col min="2309" max="2309" width="12.140625" style="123" customWidth="1"/>
    <col min="2310" max="2310" width="13.85546875" style="123" customWidth="1"/>
    <col min="2311" max="2311" width="11.5703125" style="123" customWidth="1"/>
    <col min="2312" max="2312" width="15.140625" style="123" customWidth="1"/>
    <col min="2313" max="2313" width="13.85546875" style="123" customWidth="1"/>
    <col min="2314" max="2314" width="10.5703125" style="123" customWidth="1"/>
    <col min="2315" max="2315" width="13.85546875" style="123" customWidth="1"/>
    <col min="2316" max="2316" width="11.5703125" style="123" customWidth="1"/>
    <col min="2317" max="2317" width="0" style="123" hidden="1" customWidth="1"/>
    <col min="2318" max="2318" width="35.140625" style="123" customWidth="1"/>
    <col min="2319" max="2319" width="36.42578125" style="123" customWidth="1"/>
    <col min="2320" max="2552" width="9.140625" style="123"/>
    <col min="2553" max="2553" width="3.5703125" style="123" customWidth="1"/>
    <col min="2554" max="2554" width="25.5703125" style="123" customWidth="1"/>
    <col min="2555" max="2555" width="11.5703125" style="123" customWidth="1"/>
    <col min="2556" max="2556" width="18.42578125" style="123" customWidth="1"/>
    <col min="2557" max="2557" width="10.140625" style="123" customWidth="1"/>
    <col min="2558" max="2558" width="15.5703125" style="123" customWidth="1"/>
    <col min="2559" max="2559" width="16" style="123" customWidth="1"/>
    <col min="2560" max="2560" width="7" style="123" customWidth="1"/>
    <col min="2561" max="2561" width="14.42578125" style="123" customWidth="1"/>
    <col min="2562" max="2562" width="11" style="123" customWidth="1"/>
    <col min="2563" max="2564" width="13.85546875" style="123" customWidth="1"/>
    <col min="2565" max="2565" width="12.140625" style="123" customWidth="1"/>
    <col min="2566" max="2566" width="13.85546875" style="123" customWidth="1"/>
    <col min="2567" max="2567" width="11.5703125" style="123" customWidth="1"/>
    <col min="2568" max="2568" width="15.140625" style="123" customWidth="1"/>
    <col min="2569" max="2569" width="13.85546875" style="123" customWidth="1"/>
    <col min="2570" max="2570" width="10.5703125" style="123" customWidth="1"/>
    <col min="2571" max="2571" width="13.85546875" style="123" customWidth="1"/>
    <col min="2572" max="2572" width="11.5703125" style="123" customWidth="1"/>
    <col min="2573" max="2573" width="0" style="123" hidden="1" customWidth="1"/>
    <col min="2574" max="2574" width="35.140625" style="123" customWidth="1"/>
    <col min="2575" max="2575" width="36.42578125" style="123" customWidth="1"/>
    <col min="2576" max="2808" width="9.140625" style="123"/>
    <col min="2809" max="2809" width="3.5703125" style="123" customWidth="1"/>
    <col min="2810" max="2810" width="25.5703125" style="123" customWidth="1"/>
    <col min="2811" max="2811" width="11.5703125" style="123" customWidth="1"/>
    <col min="2812" max="2812" width="18.42578125" style="123" customWidth="1"/>
    <col min="2813" max="2813" width="10.140625" style="123" customWidth="1"/>
    <col min="2814" max="2814" width="15.5703125" style="123" customWidth="1"/>
    <col min="2815" max="2815" width="16" style="123" customWidth="1"/>
    <col min="2816" max="2816" width="7" style="123" customWidth="1"/>
    <col min="2817" max="2817" width="14.42578125" style="123" customWidth="1"/>
    <col min="2818" max="2818" width="11" style="123" customWidth="1"/>
    <col min="2819" max="2820" width="13.85546875" style="123" customWidth="1"/>
    <col min="2821" max="2821" width="12.140625" style="123" customWidth="1"/>
    <col min="2822" max="2822" width="13.85546875" style="123" customWidth="1"/>
    <col min="2823" max="2823" width="11.5703125" style="123" customWidth="1"/>
    <col min="2824" max="2824" width="15.140625" style="123" customWidth="1"/>
    <col min="2825" max="2825" width="13.85546875" style="123" customWidth="1"/>
    <col min="2826" max="2826" width="10.5703125" style="123" customWidth="1"/>
    <col min="2827" max="2827" width="13.85546875" style="123" customWidth="1"/>
    <col min="2828" max="2828" width="11.5703125" style="123" customWidth="1"/>
    <col min="2829" max="2829" width="0" style="123" hidden="1" customWidth="1"/>
    <col min="2830" max="2830" width="35.140625" style="123" customWidth="1"/>
    <col min="2831" max="2831" width="36.42578125" style="123" customWidth="1"/>
    <col min="2832" max="3064" width="9.140625" style="123"/>
    <col min="3065" max="3065" width="3.5703125" style="123" customWidth="1"/>
    <col min="3066" max="3066" width="25.5703125" style="123" customWidth="1"/>
    <col min="3067" max="3067" width="11.5703125" style="123" customWidth="1"/>
    <col min="3068" max="3068" width="18.42578125" style="123" customWidth="1"/>
    <col min="3069" max="3069" width="10.140625" style="123" customWidth="1"/>
    <col min="3070" max="3070" width="15.5703125" style="123" customWidth="1"/>
    <col min="3071" max="3071" width="16" style="123" customWidth="1"/>
    <col min="3072" max="3072" width="7" style="123" customWidth="1"/>
    <col min="3073" max="3073" width="14.42578125" style="123" customWidth="1"/>
    <col min="3074" max="3074" width="11" style="123" customWidth="1"/>
    <col min="3075" max="3076" width="13.85546875" style="123" customWidth="1"/>
    <col min="3077" max="3077" width="12.140625" style="123" customWidth="1"/>
    <col min="3078" max="3078" width="13.85546875" style="123" customWidth="1"/>
    <col min="3079" max="3079" width="11.5703125" style="123" customWidth="1"/>
    <col min="3080" max="3080" width="15.140625" style="123" customWidth="1"/>
    <col min="3081" max="3081" width="13.85546875" style="123" customWidth="1"/>
    <col min="3082" max="3082" width="10.5703125" style="123" customWidth="1"/>
    <col min="3083" max="3083" width="13.85546875" style="123" customWidth="1"/>
    <col min="3084" max="3084" width="11.5703125" style="123" customWidth="1"/>
    <col min="3085" max="3085" width="0" style="123" hidden="1" customWidth="1"/>
    <col min="3086" max="3086" width="35.140625" style="123" customWidth="1"/>
    <col min="3087" max="3087" width="36.42578125" style="123" customWidth="1"/>
    <col min="3088" max="3320" width="9.140625" style="123"/>
    <col min="3321" max="3321" width="3.5703125" style="123" customWidth="1"/>
    <col min="3322" max="3322" width="25.5703125" style="123" customWidth="1"/>
    <col min="3323" max="3323" width="11.5703125" style="123" customWidth="1"/>
    <col min="3324" max="3324" width="18.42578125" style="123" customWidth="1"/>
    <col min="3325" max="3325" width="10.140625" style="123" customWidth="1"/>
    <col min="3326" max="3326" width="15.5703125" style="123" customWidth="1"/>
    <col min="3327" max="3327" width="16" style="123" customWidth="1"/>
    <col min="3328" max="3328" width="7" style="123" customWidth="1"/>
    <col min="3329" max="3329" width="14.42578125" style="123" customWidth="1"/>
    <col min="3330" max="3330" width="11" style="123" customWidth="1"/>
    <col min="3331" max="3332" width="13.85546875" style="123" customWidth="1"/>
    <col min="3333" max="3333" width="12.140625" style="123" customWidth="1"/>
    <col min="3334" max="3334" width="13.85546875" style="123" customWidth="1"/>
    <col min="3335" max="3335" width="11.5703125" style="123" customWidth="1"/>
    <col min="3336" max="3336" width="15.140625" style="123" customWidth="1"/>
    <col min="3337" max="3337" width="13.85546875" style="123" customWidth="1"/>
    <col min="3338" max="3338" width="10.5703125" style="123" customWidth="1"/>
    <col min="3339" max="3339" width="13.85546875" style="123" customWidth="1"/>
    <col min="3340" max="3340" width="11.5703125" style="123" customWidth="1"/>
    <col min="3341" max="3341" width="0" style="123" hidden="1" customWidth="1"/>
    <col min="3342" max="3342" width="35.140625" style="123" customWidth="1"/>
    <col min="3343" max="3343" width="36.42578125" style="123" customWidth="1"/>
    <col min="3344" max="3576" width="9.140625" style="123"/>
    <col min="3577" max="3577" width="3.5703125" style="123" customWidth="1"/>
    <col min="3578" max="3578" width="25.5703125" style="123" customWidth="1"/>
    <col min="3579" max="3579" width="11.5703125" style="123" customWidth="1"/>
    <col min="3580" max="3580" width="18.42578125" style="123" customWidth="1"/>
    <col min="3581" max="3581" width="10.140625" style="123" customWidth="1"/>
    <col min="3582" max="3582" width="15.5703125" style="123" customWidth="1"/>
    <col min="3583" max="3583" width="16" style="123" customWidth="1"/>
    <col min="3584" max="3584" width="7" style="123" customWidth="1"/>
    <col min="3585" max="3585" width="14.42578125" style="123" customWidth="1"/>
    <col min="3586" max="3586" width="11" style="123" customWidth="1"/>
    <col min="3587" max="3588" width="13.85546875" style="123" customWidth="1"/>
    <col min="3589" max="3589" width="12.140625" style="123" customWidth="1"/>
    <col min="3590" max="3590" width="13.85546875" style="123" customWidth="1"/>
    <col min="3591" max="3591" width="11.5703125" style="123" customWidth="1"/>
    <col min="3592" max="3592" width="15.140625" style="123" customWidth="1"/>
    <col min="3593" max="3593" width="13.85546875" style="123" customWidth="1"/>
    <col min="3594" max="3594" width="10.5703125" style="123" customWidth="1"/>
    <col min="3595" max="3595" width="13.85546875" style="123" customWidth="1"/>
    <col min="3596" max="3596" width="11.5703125" style="123" customWidth="1"/>
    <col min="3597" max="3597" width="0" style="123" hidden="1" customWidth="1"/>
    <col min="3598" max="3598" width="35.140625" style="123" customWidth="1"/>
    <col min="3599" max="3599" width="36.42578125" style="123" customWidth="1"/>
    <col min="3600" max="3832" width="9.140625" style="123"/>
    <col min="3833" max="3833" width="3.5703125" style="123" customWidth="1"/>
    <col min="3834" max="3834" width="25.5703125" style="123" customWidth="1"/>
    <col min="3835" max="3835" width="11.5703125" style="123" customWidth="1"/>
    <col min="3836" max="3836" width="18.42578125" style="123" customWidth="1"/>
    <col min="3837" max="3837" width="10.140625" style="123" customWidth="1"/>
    <col min="3838" max="3838" width="15.5703125" style="123" customWidth="1"/>
    <col min="3839" max="3839" width="16" style="123" customWidth="1"/>
    <col min="3840" max="3840" width="7" style="123" customWidth="1"/>
    <col min="3841" max="3841" width="14.42578125" style="123" customWidth="1"/>
    <col min="3842" max="3842" width="11" style="123" customWidth="1"/>
    <col min="3843" max="3844" width="13.85546875" style="123" customWidth="1"/>
    <col min="3845" max="3845" width="12.140625" style="123" customWidth="1"/>
    <col min="3846" max="3846" width="13.85546875" style="123" customWidth="1"/>
    <col min="3847" max="3847" width="11.5703125" style="123" customWidth="1"/>
    <col min="3848" max="3848" width="15.140625" style="123" customWidth="1"/>
    <col min="3849" max="3849" width="13.85546875" style="123" customWidth="1"/>
    <col min="3850" max="3850" width="10.5703125" style="123" customWidth="1"/>
    <col min="3851" max="3851" width="13.85546875" style="123" customWidth="1"/>
    <col min="3852" max="3852" width="11.5703125" style="123" customWidth="1"/>
    <col min="3853" max="3853" width="0" style="123" hidden="1" customWidth="1"/>
    <col min="3854" max="3854" width="35.140625" style="123" customWidth="1"/>
    <col min="3855" max="3855" width="36.42578125" style="123" customWidth="1"/>
    <col min="3856" max="4088" width="9.140625" style="123"/>
    <col min="4089" max="4089" width="3.5703125" style="123" customWidth="1"/>
    <col min="4090" max="4090" width="25.5703125" style="123" customWidth="1"/>
    <col min="4091" max="4091" width="11.5703125" style="123" customWidth="1"/>
    <col min="4092" max="4092" width="18.42578125" style="123" customWidth="1"/>
    <col min="4093" max="4093" width="10.140625" style="123" customWidth="1"/>
    <col min="4094" max="4094" width="15.5703125" style="123" customWidth="1"/>
    <col min="4095" max="4095" width="16" style="123" customWidth="1"/>
    <col min="4096" max="4096" width="7" style="123" customWidth="1"/>
    <col min="4097" max="4097" width="14.42578125" style="123" customWidth="1"/>
    <col min="4098" max="4098" width="11" style="123" customWidth="1"/>
    <col min="4099" max="4100" width="13.85546875" style="123" customWidth="1"/>
    <col min="4101" max="4101" width="12.140625" style="123" customWidth="1"/>
    <col min="4102" max="4102" width="13.85546875" style="123" customWidth="1"/>
    <col min="4103" max="4103" width="11.5703125" style="123" customWidth="1"/>
    <col min="4104" max="4104" width="15.140625" style="123" customWidth="1"/>
    <col min="4105" max="4105" width="13.85546875" style="123" customWidth="1"/>
    <col min="4106" max="4106" width="10.5703125" style="123" customWidth="1"/>
    <col min="4107" max="4107" width="13.85546875" style="123" customWidth="1"/>
    <col min="4108" max="4108" width="11.5703125" style="123" customWidth="1"/>
    <col min="4109" max="4109" width="0" style="123" hidden="1" customWidth="1"/>
    <col min="4110" max="4110" width="35.140625" style="123" customWidth="1"/>
    <col min="4111" max="4111" width="36.42578125" style="123" customWidth="1"/>
    <col min="4112" max="4344" width="9.140625" style="123"/>
    <col min="4345" max="4345" width="3.5703125" style="123" customWidth="1"/>
    <col min="4346" max="4346" width="25.5703125" style="123" customWidth="1"/>
    <col min="4347" max="4347" width="11.5703125" style="123" customWidth="1"/>
    <col min="4348" max="4348" width="18.42578125" style="123" customWidth="1"/>
    <col min="4349" max="4349" width="10.140625" style="123" customWidth="1"/>
    <col min="4350" max="4350" width="15.5703125" style="123" customWidth="1"/>
    <col min="4351" max="4351" width="16" style="123" customWidth="1"/>
    <col min="4352" max="4352" width="7" style="123" customWidth="1"/>
    <col min="4353" max="4353" width="14.42578125" style="123" customWidth="1"/>
    <col min="4354" max="4354" width="11" style="123" customWidth="1"/>
    <col min="4355" max="4356" width="13.85546875" style="123" customWidth="1"/>
    <col min="4357" max="4357" width="12.140625" style="123" customWidth="1"/>
    <col min="4358" max="4358" width="13.85546875" style="123" customWidth="1"/>
    <col min="4359" max="4359" width="11.5703125" style="123" customWidth="1"/>
    <col min="4360" max="4360" width="15.140625" style="123" customWidth="1"/>
    <col min="4361" max="4361" width="13.85546875" style="123" customWidth="1"/>
    <col min="4362" max="4362" width="10.5703125" style="123" customWidth="1"/>
    <col min="4363" max="4363" width="13.85546875" style="123" customWidth="1"/>
    <col min="4364" max="4364" width="11.5703125" style="123" customWidth="1"/>
    <col min="4365" max="4365" width="0" style="123" hidden="1" customWidth="1"/>
    <col min="4366" max="4366" width="35.140625" style="123" customWidth="1"/>
    <col min="4367" max="4367" width="36.42578125" style="123" customWidth="1"/>
    <col min="4368" max="4600" width="9.140625" style="123"/>
    <col min="4601" max="4601" width="3.5703125" style="123" customWidth="1"/>
    <col min="4602" max="4602" width="25.5703125" style="123" customWidth="1"/>
    <col min="4603" max="4603" width="11.5703125" style="123" customWidth="1"/>
    <col min="4604" max="4604" width="18.42578125" style="123" customWidth="1"/>
    <col min="4605" max="4605" width="10.140625" style="123" customWidth="1"/>
    <col min="4606" max="4606" width="15.5703125" style="123" customWidth="1"/>
    <col min="4607" max="4607" width="16" style="123" customWidth="1"/>
    <col min="4608" max="4608" width="7" style="123" customWidth="1"/>
    <col min="4609" max="4609" width="14.42578125" style="123" customWidth="1"/>
    <col min="4610" max="4610" width="11" style="123" customWidth="1"/>
    <col min="4611" max="4612" width="13.85546875" style="123" customWidth="1"/>
    <col min="4613" max="4613" width="12.140625" style="123" customWidth="1"/>
    <col min="4614" max="4614" width="13.85546875" style="123" customWidth="1"/>
    <col min="4615" max="4615" width="11.5703125" style="123" customWidth="1"/>
    <col min="4616" max="4616" width="15.140625" style="123" customWidth="1"/>
    <col min="4617" max="4617" width="13.85546875" style="123" customWidth="1"/>
    <col min="4618" max="4618" width="10.5703125" style="123" customWidth="1"/>
    <col min="4619" max="4619" width="13.85546875" style="123" customWidth="1"/>
    <col min="4620" max="4620" width="11.5703125" style="123" customWidth="1"/>
    <col min="4621" max="4621" width="0" style="123" hidden="1" customWidth="1"/>
    <col min="4622" max="4622" width="35.140625" style="123" customWidth="1"/>
    <col min="4623" max="4623" width="36.42578125" style="123" customWidth="1"/>
    <col min="4624" max="4856" width="9.140625" style="123"/>
    <col min="4857" max="4857" width="3.5703125" style="123" customWidth="1"/>
    <col min="4858" max="4858" width="25.5703125" style="123" customWidth="1"/>
    <col min="4859" max="4859" width="11.5703125" style="123" customWidth="1"/>
    <col min="4860" max="4860" width="18.42578125" style="123" customWidth="1"/>
    <col min="4861" max="4861" width="10.140625" style="123" customWidth="1"/>
    <col min="4862" max="4862" width="15.5703125" style="123" customWidth="1"/>
    <col min="4863" max="4863" width="16" style="123" customWidth="1"/>
    <col min="4864" max="4864" width="7" style="123" customWidth="1"/>
    <col min="4865" max="4865" width="14.42578125" style="123" customWidth="1"/>
    <col min="4866" max="4866" width="11" style="123" customWidth="1"/>
    <col min="4867" max="4868" width="13.85546875" style="123" customWidth="1"/>
    <col min="4869" max="4869" width="12.140625" style="123" customWidth="1"/>
    <col min="4870" max="4870" width="13.85546875" style="123" customWidth="1"/>
    <col min="4871" max="4871" width="11.5703125" style="123" customWidth="1"/>
    <col min="4872" max="4872" width="15.140625" style="123" customWidth="1"/>
    <col min="4873" max="4873" width="13.85546875" style="123" customWidth="1"/>
    <col min="4874" max="4874" width="10.5703125" style="123" customWidth="1"/>
    <col min="4875" max="4875" width="13.85546875" style="123" customWidth="1"/>
    <col min="4876" max="4876" width="11.5703125" style="123" customWidth="1"/>
    <col min="4877" max="4877" width="0" style="123" hidden="1" customWidth="1"/>
    <col min="4878" max="4878" width="35.140625" style="123" customWidth="1"/>
    <col min="4879" max="4879" width="36.42578125" style="123" customWidth="1"/>
    <col min="4880" max="5112" width="9.140625" style="123"/>
    <col min="5113" max="5113" width="3.5703125" style="123" customWidth="1"/>
    <col min="5114" max="5114" width="25.5703125" style="123" customWidth="1"/>
    <col min="5115" max="5115" width="11.5703125" style="123" customWidth="1"/>
    <col min="5116" max="5116" width="18.42578125" style="123" customWidth="1"/>
    <col min="5117" max="5117" width="10.140625" style="123" customWidth="1"/>
    <col min="5118" max="5118" width="15.5703125" style="123" customWidth="1"/>
    <col min="5119" max="5119" width="16" style="123" customWidth="1"/>
    <col min="5120" max="5120" width="7" style="123" customWidth="1"/>
    <col min="5121" max="5121" width="14.42578125" style="123" customWidth="1"/>
    <col min="5122" max="5122" width="11" style="123" customWidth="1"/>
    <col min="5123" max="5124" width="13.85546875" style="123" customWidth="1"/>
    <col min="5125" max="5125" width="12.140625" style="123" customWidth="1"/>
    <col min="5126" max="5126" width="13.85546875" style="123" customWidth="1"/>
    <col min="5127" max="5127" width="11.5703125" style="123" customWidth="1"/>
    <col min="5128" max="5128" width="15.140625" style="123" customWidth="1"/>
    <col min="5129" max="5129" width="13.85546875" style="123" customWidth="1"/>
    <col min="5130" max="5130" width="10.5703125" style="123" customWidth="1"/>
    <col min="5131" max="5131" width="13.85546875" style="123" customWidth="1"/>
    <col min="5132" max="5132" width="11.5703125" style="123" customWidth="1"/>
    <col min="5133" max="5133" width="0" style="123" hidden="1" customWidth="1"/>
    <col min="5134" max="5134" width="35.140625" style="123" customWidth="1"/>
    <col min="5135" max="5135" width="36.42578125" style="123" customWidth="1"/>
    <col min="5136" max="5368" width="9.140625" style="123"/>
    <col min="5369" max="5369" width="3.5703125" style="123" customWidth="1"/>
    <col min="5370" max="5370" width="25.5703125" style="123" customWidth="1"/>
    <col min="5371" max="5371" width="11.5703125" style="123" customWidth="1"/>
    <col min="5372" max="5372" width="18.42578125" style="123" customWidth="1"/>
    <col min="5373" max="5373" width="10.140625" style="123" customWidth="1"/>
    <col min="5374" max="5374" width="15.5703125" style="123" customWidth="1"/>
    <col min="5375" max="5375" width="16" style="123" customWidth="1"/>
    <col min="5376" max="5376" width="7" style="123" customWidth="1"/>
    <col min="5377" max="5377" width="14.42578125" style="123" customWidth="1"/>
    <col min="5378" max="5378" width="11" style="123" customWidth="1"/>
    <col min="5379" max="5380" width="13.85546875" style="123" customWidth="1"/>
    <col min="5381" max="5381" width="12.140625" style="123" customWidth="1"/>
    <col min="5382" max="5382" width="13.85546875" style="123" customWidth="1"/>
    <col min="5383" max="5383" width="11.5703125" style="123" customWidth="1"/>
    <col min="5384" max="5384" width="15.140625" style="123" customWidth="1"/>
    <col min="5385" max="5385" width="13.85546875" style="123" customWidth="1"/>
    <col min="5386" max="5386" width="10.5703125" style="123" customWidth="1"/>
    <col min="5387" max="5387" width="13.85546875" style="123" customWidth="1"/>
    <col min="5388" max="5388" width="11.5703125" style="123" customWidth="1"/>
    <col min="5389" max="5389" width="0" style="123" hidden="1" customWidth="1"/>
    <col min="5390" max="5390" width="35.140625" style="123" customWidth="1"/>
    <col min="5391" max="5391" width="36.42578125" style="123" customWidth="1"/>
    <col min="5392" max="5624" width="9.140625" style="123"/>
    <col min="5625" max="5625" width="3.5703125" style="123" customWidth="1"/>
    <col min="5626" max="5626" width="25.5703125" style="123" customWidth="1"/>
    <col min="5627" max="5627" width="11.5703125" style="123" customWidth="1"/>
    <col min="5628" max="5628" width="18.42578125" style="123" customWidth="1"/>
    <col min="5629" max="5629" width="10.140625" style="123" customWidth="1"/>
    <col min="5630" max="5630" width="15.5703125" style="123" customWidth="1"/>
    <col min="5631" max="5631" width="16" style="123" customWidth="1"/>
    <col min="5632" max="5632" width="7" style="123" customWidth="1"/>
    <col min="5633" max="5633" width="14.42578125" style="123" customWidth="1"/>
    <col min="5634" max="5634" width="11" style="123" customWidth="1"/>
    <col min="5635" max="5636" width="13.85546875" style="123" customWidth="1"/>
    <col min="5637" max="5637" width="12.140625" style="123" customWidth="1"/>
    <col min="5638" max="5638" width="13.85546875" style="123" customWidth="1"/>
    <col min="5639" max="5639" width="11.5703125" style="123" customWidth="1"/>
    <col min="5640" max="5640" width="15.140625" style="123" customWidth="1"/>
    <col min="5641" max="5641" width="13.85546875" style="123" customWidth="1"/>
    <col min="5642" max="5642" width="10.5703125" style="123" customWidth="1"/>
    <col min="5643" max="5643" width="13.85546875" style="123" customWidth="1"/>
    <col min="5644" max="5644" width="11.5703125" style="123" customWidth="1"/>
    <col min="5645" max="5645" width="0" style="123" hidden="1" customWidth="1"/>
    <col min="5646" max="5646" width="35.140625" style="123" customWidth="1"/>
    <col min="5647" max="5647" width="36.42578125" style="123" customWidth="1"/>
    <col min="5648" max="5880" width="9.140625" style="123"/>
    <col min="5881" max="5881" width="3.5703125" style="123" customWidth="1"/>
    <col min="5882" max="5882" width="25.5703125" style="123" customWidth="1"/>
    <col min="5883" max="5883" width="11.5703125" style="123" customWidth="1"/>
    <col min="5884" max="5884" width="18.42578125" style="123" customWidth="1"/>
    <col min="5885" max="5885" width="10.140625" style="123" customWidth="1"/>
    <col min="5886" max="5886" width="15.5703125" style="123" customWidth="1"/>
    <col min="5887" max="5887" width="16" style="123" customWidth="1"/>
    <col min="5888" max="5888" width="7" style="123" customWidth="1"/>
    <col min="5889" max="5889" width="14.42578125" style="123" customWidth="1"/>
    <col min="5890" max="5890" width="11" style="123" customWidth="1"/>
    <col min="5891" max="5892" width="13.85546875" style="123" customWidth="1"/>
    <col min="5893" max="5893" width="12.140625" style="123" customWidth="1"/>
    <col min="5894" max="5894" width="13.85546875" style="123" customWidth="1"/>
    <col min="5895" max="5895" width="11.5703125" style="123" customWidth="1"/>
    <col min="5896" max="5896" width="15.140625" style="123" customWidth="1"/>
    <col min="5897" max="5897" width="13.85546875" style="123" customWidth="1"/>
    <col min="5898" max="5898" width="10.5703125" style="123" customWidth="1"/>
    <col min="5899" max="5899" width="13.85546875" style="123" customWidth="1"/>
    <col min="5900" max="5900" width="11.5703125" style="123" customWidth="1"/>
    <col min="5901" max="5901" width="0" style="123" hidden="1" customWidth="1"/>
    <col min="5902" max="5902" width="35.140625" style="123" customWidth="1"/>
    <col min="5903" max="5903" width="36.42578125" style="123" customWidth="1"/>
    <col min="5904" max="6136" width="9.140625" style="123"/>
    <col min="6137" max="6137" width="3.5703125" style="123" customWidth="1"/>
    <col min="6138" max="6138" width="25.5703125" style="123" customWidth="1"/>
    <col min="6139" max="6139" width="11.5703125" style="123" customWidth="1"/>
    <col min="6140" max="6140" width="18.42578125" style="123" customWidth="1"/>
    <col min="6141" max="6141" width="10.140625" style="123" customWidth="1"/>
    <col min="6142" max="6142" width="15.5703125" style="123" customWidth="1"/>
    <col min="6143" max="6143" width="16" style="123" customWidth="1"/>
    <col min="6144" max="6144" width="7" style="123" customWidth="1"/>
    <col min="6145" max="6145" width="14.42578125" style="123" customWidth="1"/>
    <col min="6146" max="6146" width="11" style="123" customWidth="1"/>
    <col min="6147" max="6148" width="13.85546875" style="123" customWidth="1"/>
    <col min="6149" max="6149" width="12.140625" style="123" customWidth="1"/>
    <col min="6150" max="6150" width="13.85546875" style="123" customWidth="1"/>
    <col min="6151" max="6151" width="11.5703125" style="123" customWidth="1"/>
    <col min="6152" max="6152" width="15.140625" style="123" customWidth="1"/>
    <col min="6153" max="6153" width="13.85546875" style="123" customWidth="1"/>
    <col min="6154" max="6154" width="10.5703125" style="123" customWidth="1"/>
    <col min="6155" max="6155" width="13.85546875" style="123" customWidth="1"/>
    <col min="6156" max="6156" width="11.5703125" style="123" customWidth="1"/>
    <col min="6157" max="6157" width="0" style="123" hidden="1" customWidth="1"/>
    <col min="6158" max="6158" width="35.140625" style="123" customWidth="1"/>
    <col min="6159" max="6159" width="36.42578125" style="123" customWidth="1"/>
    <col min="6160" max="6392" width="9.140625" style="123"/>
    <col min="6393" max="6393" width="3.5703125" style="123" customWidth="1"/>
    <col min="6394" max="6394" width="25.5703125" style="123" customWidth="1"/>
    <col min="6395" max="6395" width="11.5703125" style="123" customWidth="1"/>
    <col min="6396" max="6396" width="18.42578125" style="123" customWidth="1"/>
    <col min="6397" max="6397" width="10.140625" style="123" customWidth="1"/>
    <col min="6398" max="6398" width="15.5703125" style="123" customWidth="1"/>
    <col min="6399" max="6399" width="16" style="123" customWidth="1"/>
    <col min="6400" max="6400" width="7" style="123" customWidth="1"/>
    <col min="6401" max="6401" width="14.42578125" style="123" customWidth="1"/>
    <col min="6402" max="6402" width="11" style="123" customWidth="1"/>
    <col min="6403" max="6404" width="13.85546875" style="123" customWidth="1"/>
    <col min="6405" max="6405" width="12.140625" style="123" customWidth="1"/>
    <col min="6406" max="6406" width="13.85546875" style="123" customWidth="1"/>
    <col min="6407" max="6407" width="11.5703125" style="123" customWidth="1"/>
    <col min="6408" max="6408" width="15.140625" style="123" customWidth="1"/>
    <col min="6409" max="6409" width="13.85546875" style="123" customWidth="1"/>
    <col min="6410" max="6410" width="10.5703125" style="123" customWidth="1"/>
    <col min="6411" max="6411" width="13.85546875" style="123" customWidth="1"/>
    <col min="6412" max="6412" width="11.5703125" style="123" customWidth="1"/>
    <col min="6413" max="6413" width="0" style="123" hidden="1" customWidth="1"/>
    <col min="6414" max="6414" width="35.140625" style="123" customWidth="1"/>
    <col min="6415" max="6415" width="36.42578125" style="123" customWidth="1"/>
    <col min="6416" max="6648" width="9.140625" style="123"/>
    <col min="6649" max="6649" width="3.5703125" style="123" customWidth="1"/>
    <col min="6650" max="6650" width="25.5703125" style="123" customWidth="1"/>
    <col min="6651" max="6651" width="11.5703125" style="123" customWidth="1"/>
    <col min="6652" max="6652" width="18.42578125" style="123" customWidth="1"/>
    <col min="6653" max="6653" width="10.140625" style="123" customWidth="1"/>
    <col min="6654" max="6654" width="15.5703125" style="123" customWidth="1"/>
    <col min="6655" max="6655" width="16" style="123" customWidth="1"/>
    <col min="6656" max="6656" width="7" style="123" customWidth="1"/>
    <col min="6657" max="6657" width="14.42578125" style="123" customWidth="1"/>
    <col min="6658" max="6658" width="11" style="123" customWidth="1"/>
    <col min="6659" max="6660" width="13.85546875" style="123" customWidth="1"/>
    <col min="6661" max="6661" width="12.140625" style="123" customWidth="1"/>
    <col min="6662" max="6662" width="13.85546875" style="123" customWidth="1"/>
    <col min="6663" max="6663" width="11.5703125" style="123" customWidth="1"/>
    <col min="6664" max="6664" width="15.140625" style="123" customWidth="1"/>
    <col min="6665" max="6665" width="13.85546875" style="123" customWidth="1"/>
    <col min="6666" max="6666" width="10.5703125" style="123" customWidth="1"/>
    <col min="6667" max="6667" width="13.85546875" style="123" customWidth="1"/>
    <col min="6668" max="6668" width="11.5703125" style="123" customWidth="1"/>
    <col min="6669" max="6669" width="0" style="123" hidden="1" customWidth="1"/>
    <col min="6670" max="6670" width="35.140625" style="123" customWidth="1"/>
    <col min="6671" max="6671" width="36.42578125" style="123" customWidth="1"/>
    <col min="6672" max="6904" width="9.140625" style="123"/>
    <col min="6905" max="6905" width="3.5703125" style="123" customWidth="1"/>
    <col min="6906" max="6906" width="25.5703125" style="123" customWidth="1"/>
    <col min="6907" max="6907" width="11.5703125" style="123" customWidth="1"/>
    <col min="6908" max="6908" width="18.42578125" style="123" customWidth="1"/>
    <col min="6909" max="6909" width="10.140625" style="123" customWidth="1"/>
    <col min="6910" max="6910" width="15.5703125" style="123" customWidth="1"/>
    <col min="6911" max="6911" width="16" style="123" customWidth="1"/>
    <col min="6912" max="6912" width="7" style="123" customWidth="1"/>
    <col min="6913" max="6913" width="14.42578125" style="123" customWidth="1"/>
    <col min="6914" max="6914" width="11" style="123" customWidth="1"/>
    <col min="6915" max="6916" width="13.85546875" style="123" customWidth="1"/>
    <col min="6917" max="6917" width="12.140625" style="123" customWidth="1"/>
    <col min="6918" max="6918" width="13.85546875" style="123" customWidth="1"/>
    <col min="6919" max="6919" width="11.5703125" style="123" customWidth="1"/>
    <col min="6920" max="6920" width="15.140625" style="123" customWidth="1"/>
    <col min="6921" max="6921" width="13.85546875" style="123" customWidth="1"/>
    <col min="6922" max="6922" width="10.5703125" style="123" customWidth="1"/>
    <col min="6923" max="6923" width="13.85546875" style="123" customWidth="1"/>
    <col min="6924" max="6924" width="11.5703125" style="123" customWidth="1"/>
    <col min="6925" max="6925" width="0" style="123" hidden="1" customWidth="1"/>
    <col min="6926" max="6926" width="35.140625" style="123" customWidth="1"/>
    <col min="6927" max="6927" width="36.42578125" style="123" customWidth="1"/>
    <col min="6928" max="7160" width="9.140625" style="123"/>
    <col min="7161" max="7161" width="3.5703125" style="123" customWidth="1"/>
    <col min="7162" max="7162" width="25.5703125" style="123" customWidth="1"/>
    <col min="7163" max="7163" width="11.5703125" style="123" customWidth="1"/>
    <col min="7164" max="7164" width="18.42578125" style="123" customWidth="1"/>
    <col min="7165" max="7165" width="10.140625" style="123" customWidth="1"/>
    <col min="7166" max="7166" width="15.5703125" style="123" customWidth="1"/>
    <col min="7167" max="7167" width="16" style="123" customWidth="1"/>
    <col min="7168" max="7168" width="7" style="123" customWidth="1"/>
    <col min="7169" max="7169" width="14.42578125" style="123" customWidth="1"/>
    <col min="7170" max="7170" width="11" style="123" customWidth="1"/>
    <col min="7171" max="7172" width="13.85546875" style="123" customWidth="1"/>
    <col min="7173" max="7173" width="12.140625" style="123" customWidth="1"/>
    <col min="7174" max="7174" width="13.85546875" style="123" customWidth="1"/>
    <col min="7175" max="7175" width="11.5703125" style="123" customWidth="1"/>
    <col min="7176" max="7176" width="15.140625" style="123" customWidth="1"/>
    <col min="7177" max="7177" width="13.85546875" style="123" customWidth="1"/>
    <col min="7178" max="7178" width="10.5703125" style="123" customWidth="1"/>
    <col min="7179" max="7179" width="13.85546875" style="123" customWidth="1"/>
    <col min="7180" max="7180" width="11.5703125" style="123" customWidth="1"/>
    <col min="7181" max="7181" width="0" style="123" hidden="1" customWidth="1"/>
    <col min="7182" max="7182" width="35.140625" style="123" customWidth="1"/>
    <col min="7183" max="7183" width="36.42578125" style="123" customWidth="1"/>
    <col min="7184" max="7416" width="9.140625" style="123"/>
    <col min="7417" max="7417" width="3.5703125" style="123" customWidth="1"/>
    <col min="7418" max="7418" width="25.5703125" style="123" customWidth="1"/>
    <col min="7419" max="7419" width="11.5703125" style="123" customWidth="1"/>
    <col min="7420" max="7420" width="18.42578125" style="123" customWidth="1"/>
    <col min="7421" max="7421" width="10.140625" style="123" customWidth="1"/>
    <col min="7422" max="7422" width="15.5703125" style="123" customWidth="1"/>
    <col min="7423" max="7423" width="16" style="123" customWidth="1"/>
    <col min="7424" max="7424" width="7" style="123" customWidth="1"/>
    <col min="7425" max="7425" width="14.42578125" style="123" customWidth="1"/>
    <col min="7426" max="7426" width="11" style="123" customWidth="1"/>
    <col min="7427" max="7428" width="13.85546875" style="123" customWidth="1"/>
    <col min="7429" max="7429" width="12.140625" style="123" customWidth="1"/>
    <col min="7430" max="7430" width="13.85546875" style="123" customWidth="1"/>
    <col min="7431" max="7431" width="11.5703125" style="123" customWidth="1"/>
    <col min="7432" max="7432" width="15.140625" style="123" customWidth="1"/>
    <col min="7433" max="7433" width="13.85546875" style="123" customWidth="1"/>
    <col min="7434" max="7434" width="10.5703125" style="123" customWidth="1"/>
    <col min="7435" max="7435" width="13.85546875" style="123" customWidth="1"/>
    <col min="7436" max="7436" width="11.5703125" style="123" customWidth="1"/>
    <col min="7437" max="7437" width="0" style="123" hidden="1" customWidth="1"/>
    <col min="7438" max="7438" width="35.140625" style="123" customWidth="1"/>
    <col min="7439" max="7439" width="36.42578125" style="123" customWidth="1"/>
    <col min="7440" max="7672" width="9.140625" style="123"/>
    <col min="7673" max="7673" width="3.5703125" style="123" customWidth="1"/>
    <col min="7674" max="7674" width="25.5703125" style="123" customWidth="1"/>
    <col min="7675" max="7675" width="11.5703125" style="123" customWidth="1"/>
    <col min="7676" max="7676" width="18.42578125" style="123" customWidth="1"/>
    <col min="7677" max="7677" width="10.140625" style="123" customWidth="1"/>
    <col min="7678" max="7678" width="15.5703125" style="123" customWidth="1"/>
    <col min="7679" max="7679" width="16" style="123" customWidth="1"/>
    <col min="7680" max="7680" width="7" style="123" customWidth="1"/>
    <col min="7681" max="7681" width="14.42578125" style="123" customWidth="1"/>
    <col min="7682" max="7682" width="11" style="123" customWidth="1"/>
    <col min="7683" max="7684" width="13.85546875" style="123" customWidth="1"/>
    <col min="7685" max="7685" width="12.140625" style="123" customWidth="1"/>
    <col min="7686" max="7686" width="13.85546875" style="123" customWidth="1"/>
    <col min="7687" max="7687" width="11.5703125" style="123" customWidth="1"/>
    <col min="7688" max="7688" width="15.140625" style="123" customWidth="1"/>
    <col min="7689" max="7689" width="13.85546875" style="123" customWidth="1"/>
    <col min="7690" max="7690" width="10.5703125" style="123" customWidth="1"/>
    <col min="7691" max="7691" width="13.85546875" style="123" customWidth="1"/>
    <col min="7692" max="7692" width="11.5703125" style="123" customWidth="1"/>
    <col min="7693" max="7693" width="0" style="123" hidden="1" customWidth="1"/>
    <col min="7694" max="7694" width="35.140625" style="123" customWidth="1"/>
    <col min="7695" max="7695" width="36.42578125" style="123" customWidth="1"/>
    <col min="7696" max="7928" width="9.140625" style="123"/>
    <col min="7929" max="7929" width="3.5703125" style="123" customWidth="1"/>
    <col min="7930" max="7930" width="25.5703125" style="123" customWidth="1"/>
    <col min="7931" max="7931" width="11.5703125" style="123" customWidth="1"/>
    <col min="7932" max="7932" width="18.42578125" style="123" customWidth="1"/>
    <col min="7933" max="7933" width="10.140625" style="123" customWidth="1"/>
    <col min="7934" max="7934" width="15.5703125" style="123" customWidth="1"/>
    <col min="7935" max="7935" width="16" style="123" customWidth="1"/>
    <col min="7936" max="7936" width="7" style="123" customWidth="1"/>
    <col min="7937" max="7937" width="14.42578125" style="123" customWidth="1"/>
    <col min="7938" max="7938" width="11" style="123" customWidth="1"/>
    <col min="7939" max="7940" width="13.85546875" style="123" customWidth="1"/>
    <col min="7941" max="7941" width="12.140625" style="123" customWidth="1"/>
    <col min="7942" max="7942" width="13.85546875" style="123" customWidth="1"/>
    <col min="7943" max="7943" width="11.5703125" style="123" customWidth="1"/>
    <col min="7944" max="7944" width="15.140625" style="123" customWidth="1"/>
    <col min="7945" max="7945" width="13.85546875" style="123" customWidth="1"/>
    <col min="7946" max="7946" width="10.5703125" style="123" customWidth="1"/>
    <col min="7947" max="7947" width="13.85546875" style="123" customWidth="1"/>
    <col min="7948" max="7948" width="11.5703125" style="123" customWidth="1"/>
    <col min="7949" max="7949" width="0" style="123" hidden="1" customWidth="1"/>
    <col min="7950" max="7950" width="35.140625" style="123" customWidth="1"/>
    <col min="7951" max="7951" width="36.42578125" style="123" customWidth="1"/>
    <col min="7952" max="8184" width="9.140625" style="123"/>
    <col min="8185" max="8185" width="3.5703125" style="123" customWidth="1"/>
    <col min="8186" max="8186" width="25.5703125" style="123" customWidth="1"/>
    <col min="8187" max="8187" width="11.5703125" style="123" customWidth="1"/>
    <col min="8188" max="8188" width="18.42578125" style="123" customWidth="1"/>
    <col min="8189" max="8189" width="10.140625" style="123" customWidth="1"/>
    <col min="8190" max="8190" width="15.5703125" style="123" customWidth="1"/>
    <col min="8191" max="8191" width="16" style="123" customWidth="1"/>
    <col min="8192" max="8192" width="7" style="123" customWidth="1"/>
    <col min="8193" max="8193" width="14.42578125" style="123" customWidth="1"/>
    <col min="8194" max="8194" width="11" style="123" customWidth="1"/>
    <col min="8195" max="8196" width="13.85546875" style="123" customWidth="1"/>
    <col min="8197" max="8197" width="12.140625" style="123" customWidth="1"/>
    <col min="8198" max="8198" width="13.85546875" style="123" customWidth="1"/>
    <col min="8199" max="8199" width="11.5703125" style="123" customWidth="1"/>
    <col min="8200" max="8200" width="15.140625" style="123" customWidth="1"/>
    <col min="8201" max="8201" width="13.85546875" style="123" customWidth="1"/>
    <col min="8202" max="8202" width="10.5703125" style="123" customWidth="1"/>
    <col min="8203" max="8203" width="13.85546875" style="123" customWidth="1"/>
    <col min="8204" max="8204" width="11.5703125" style="123" customWidth="1"/>
    <col min="8205" max="8205" width="0" style="123" hidden="1" customWidth="1"/>
    <col min="8206" max="8206" width="35.140625" style="123" customWidth="1"/>
    <col min="8207" max="8207" width="36.42578125" style="123" customWidth="1"/>
    <col min="8208" max="8440" width="9.140625" style="123"/>
    <col min="8441" max="8441" width="3.5703125" style="123" customWidth="1"/>
    <col min="8442" max="8442" width="25.5703125" style="123" customWidth="1"/>
    <col min="8443" max="8443" width="11.5703125" style="123" customWidth="1"/>
    <col min="8444" max="8444" width="18.42578125" style="123" customWidth="1"/>
    <col min="8445" max="8445" width="10.140625" style="123" customWidth="1"/>
    <col min="8446" max="8446" width="15.5703125" style="123" customWidth="1"/>
    <col min="8447" max="8447" width="16" style="123" customWidth="1"/>
    <col min="8448" max="8448" width="7" style="123" customWidth="1"/>
    <col min="8449" max="8449" width="14.42578125" style="123" customWidth="1"/>
    <col min="8450" max="8450" width="11" style="123" customWidth="1"/>
    <col min="8451" max="8452" width="13.85546875" style="123" customWidth="1"/>
    <col min="8453" max="8453" width="12.140625" style="123" customWidth="1"/>
    <col min="8454" max="8454" width="13.85546875" style="123" customWidth="1"/>
    <col min="8455" max="8455" width="11.5703125" style="123" customWidth="1"/>
    <col min="8456" max="8456" width="15.140625" style="123" customWidth="1"/>
    <col min="8457" max="8457" width="13.85546875" style="123" customWidth="1"/>
    <col min="8458" max="8458" width="10.5703125" style="123" customWidth="1"/>
    <col min="8459" max="8459" width="13.85546875" style="123" customWidth="1"/>
    <col min="8460" max="8460" width="11.5703125" style="123" customWidth="1"/>
    <col min="8461" max="8461" width="0" style="123" hidden="1" customWidth="1"/>
    <col min="8462" max="8462" width="35.140625" style="123" customWidth="1"/>
    <col min="8463" max="8463" width="36.42578125" style="123" customWidth="1"/>
    <col min="8464" max="8696" width="9.140625" style="123"/>
    <col min="8697" max="8697" width="3.5703125" style="123" customWidth="1"/>
    <col min="8698" max="8698" width="25.5703125" style="123" customWidth="1"/>
    <col min="8699" max="8699" width="11.5703125" style="123" customWidth="1"/>
    <col min="8700" max="8700" width="18.42578125" style="123" customWidth="1"/>
    <col min="8701" max="8701" width="10.140625" style="123" customWidth="1"/>
    <col min="8702" max="8702" width="15.5703125" style="123" customWidth="1"/>
    <col min="8703" max="8703" width="16" style="123" customWidth="1"/>
    <col min="8704" max="8704" width="7" style="123" customWidth="1"/>
    <col min="8705" max="8705" width="14.42578125" style="123" customWidth="1"/>
    <col min="8706" max="8706" width="11" style="123" customWidth="1"/>
    <col min="8707" max="8708" width="13.85546875" style="123" customWidth="1"/>
    <col min="8709" max="8709" width="12.140625" style="123" customWidth="1"/>
    <col min="8710" max="8710" width="13.85546875" style="123" customWidth="1"/>
    <col min="8711" max="8711" width="11.5703125" style="123" customWidth="1"/>
    <col min="8712" max="8712" width="15.140625" style="123" customWidth="1"/>
    <col min="8713" max="8713" width="13.85546875" style="123" customWidth="1"/>
    <col min="8714" max="8714" width="10.5703125" style="123" customWidth="1"/>
    <col min="8715" max="8715" width="13.85546875" style="123" customWidth="1"/>
    <col min="8716" max="8716" width="11.5703125" style="123" customWidth="1"/>
    <col min="8717" max="8717" width="0" style="123" hidden="1" customWidth="1"/>
    <col min="8718" max="8718" width="35.140625" style="123" customWidth="1"/>
    <col min="8719" max="8719" width="36.42578125" style="123" customWidth="1"/>
    <col min="8720" max="8952" width="9.140625" style="123"/>
    <col min="8953" max="8953" width="3.5703125" style="123" customWidth="1"/>
    <col min="8954" max="8954" width="25.5703125" style="123" customWidth="1"/>
    <col min="8955" max="8955" width="11.5703125" style="123" customWidth="1"/>
    <col min="8956" max="8956" width="18.42578125" style="123" customWidth="1"/>
    <col min="8957" max="8957" width="10.140625" style="123" customWidth="1"/>
    <col min="8958" max="8958" width="15.5703125" style="123" customWidth="1"/>
    <col min="8959" max="8959" width="16" style="123" customWidth="1"/>
    <col min="8960" max="8960" width="7" style="123" customWidth="1"/>
    <col min="8961" max="8961" width="14.42578125" style="123" customWidth="1"/>
    <col min="8962" max="8962" width="11" style="123" customWidth="1"/>
    <col min="8963" max="8964" width="13.85546875" style="123" customWidth="1"/>
    <col min="8965" max="8965" width="12.140625" style="123" customWidth="1"/>
    <col min="8966" max="8966" width="13.85546875" style="123" customWidth="1"/>
    <col min="8967" max="8967" width="11.5703125" style="123" customWidth="1"/>
    <col min="8968" max="8968" width="15.140625" style="123" customWidth="1"/>
    <col min="8969" max="8969" width="13.85546875" style="123" customWidth="1"/>
    <col min="8970" max="8970" width="10.5703125" style="123" customWidth="1"/>
    <col min="8971" max="8971" width="13.85546875" style="123" customWidth="1"/>
    <col min="8972" max="8972" width="11.5703125" style="123" customWidth="1"/>
    <col min="8973" max="8973" width="0" style="123" hidden="1" customWidth="1"/>
    <col min="8974" max="8974" width="35.140625" style="123" customWidth="1"/>
    <col min="8975" max="8975" width="36.42578125" style="123" customWidth="1"/>
    <col min="8976" max="9208" width="9.140625" style="123"/>
    <col min="9209" max="9209" width="3.5703125" style="123" customWidth="1"/>
    <col min="9210" max="9210" width="25.5703125" style="123" customWidth="1"/>
    <col min="9211" max="9211" width="11.5703125" style="123" customWidth="1"/>
    <col min="9212" max="9212" width="18.42578125" style="123" customWidth="1"/>
    <col min="9213" max="9213" width="10.140625" style="123" customWidth="1"/>
    <col min="9214" max="9214" width="15.5703125" style="123" customWidth="1"/>
    <col min="9215" max="9215" width="16" style="123" customWidth="1"/>
    <col min="9216" max="9216" width="7" style="123" customWidth="1"/>
    <col min="9217" max="9217" width="14.42578125" style="123" customWidth="1"/>
    <col min="9218" max="9218" width="11" style="123" customWidth="1"/>
    <col min="9219" max="9220" width="13.85546875" style="123" customWidth="1"/>
    <col min="9221" max="9221" width="12.140625" style="123" customWidth="1"/>
    <col min="9222" max="9222" width="13.85546875" style="123" customWidth="1"/>
    <col min="9223" max="9223" width="11.5703125" style="123" customWidth="1"/>
    <col min="9224" max="9224" width="15.140625" style="123" customWidth="1"/>
    <col min="9225" max="9225" width="13.85546875" style="123" customWidth="1"/>
    <col min="9226" max="9226" width="10.5703125" style="123" customWidth="1"/>
    <col min="9227" max="9227" width="13.85546875" style="123" customWidth="1"/>
    <col min="9228" max="9228" width="11.5703125" style="123" customWidth="1"/>
    <col min="9229" max="9229" width="0" style="123" hidden="1" customWidth="1"/>
    <col min="9230" max="9230" width="35.140625" style="123" customWidth="1"/>
    <col min="9231" max="9231" width="36.42578125" style="123" customWidth="1"/>
    <col min="9232" max="9464" width="9.140625" style="123"/>
    <col min="9465" max="9465" width="3.5703125" style="123" customWidth="1"/>
    <col min="9466" max="9466" width="25.5703125" style="123" customWidth="1"/>
    <col min="9467" max="9467" width="11.5703125" style="123" customWidth="1"/>
    <col min="9468" max="9468" width="18.42578125" style="123" customWidth="1"/>
    <col min="9469" max="9469" width="10.140625" style="123" customWidth="1"/>
    <col min="9470" max="9470" width="15.5703125" style="123" customWidth="1"/>
    <col min="9471" max="9471" width="16" style="123" customWidth="1"/>
    <col min="9472" max="9472" width="7" style="123" customWidth="1"/>
    <col min="9473" max="9473" width="14.42578125" style="123" customWidth="1"/>
    <col min="9474" max="9474" width="11" style="123" customWidth="1"/>
    <col min="9475" max="9476" width="13.85546875" style="123" customWidth="1"/>
    <col min="9477" max="9477" width="12.140625" style="123" customWidth="1"/>
    <col min="9478" max="9478" width="13.85546875" style="123" customWidth="1"/>
    <col min="9479" max="9479" width="11.5703125" style="123" customWidth="1"/>
    <col min="9480" max="9480" width="15.140625" style="123" customWidth="1"/>
    <col min="9481" max="9481" width="13.85546875" style="123" customWidth="1"/>
    <col min="9482" max="9482" width="10.5703125" style="123" customWidth="1"/>
    <col min="9483" max="9483" width="13.85546875" style="123" customWidth="1"/>
    <col min="9484" max="9484" width="11.5703125" style="123" customWidth="1"/>
    <col min="9485" max="9485" width="0" style="123" hidden="1" customWidth="1"/>
    <col min="9486" max="9486" width="35.140625" style="123" customWidth="1"/>
    <col min="9487" max="9487" width="36.42578125" style="123" customWidth="1"/>
    <col min="9488" max="9720" width="9.140625" style="123"/>
    <col min="9721" max="9721" width="3.5703125" style="123" customWidth="1"/>
    <col min="9722" max="9722" width="25.5703125" style="123" customWidth="1"/>
    <col min="9723" max="9723" width="11.5703125" style="123" customWidth="1"/>
    <col min="9724" max="9724" width="18.42578125" style="123" customWidth="1"/>
    <col min="9725" max="9725" width="10.140625" style="123" customWidth="1"/>
    <col min="9726" max="9726" width="15.5703125" style="123" customWidth="1"/>
    <col min="9727" max="9727" width="16" style="123" customWidth="1"/>
    <col min="9728" max="9728" width="7" style="123" customWidth="1"/>
    <col min="9729" max="9729" width="14.42578125" style="123" customWidth="1"/>
    <col min="9730" max="9730" width="11" style="123" customWidth="1"/>
    <col min="9731" max="9732" width="13.85546875" style="123" customWidth="1"/>
    <col min="9733" max="9733" width="12.140625" style="123" customWidth="1"/>
    <col min="9734" max="9734" width="13.85546875" style="123" customWidth="1"/>
    <col min="9735" max="9735" width="11.5703125" style="123" customWidth="1"/>
    <col min="9736" max="9736" width="15.140625" style="123" customWidth="1"/>
    <col min="9737" max="9737" width="13.85546875" style="123" customWidth="1"/>
    <col min="9738" max="9738" width="10.5703125" style="123" customWidth="1"/>
    <col min="9739" max="9739" width="13.85546875" style="123" customWidth="1"/>
    <col min="9740" max="9740" width="11.5703125" style="123" customWidth="1"/>
    <col min="9741" max="9741" width="0" style="123" hidden="1" customWidth="1"/>
    <col min="9742" max="9742" width="35.140625" style="123" customWidth="1"/>
    <col min="9743" max="9743" width="36.42578125" style="123" customWidth="1"/>
    <col min="9744" max="9976" width="9.140625" style="123"/>
    <col min="9977" max="9977" width="3.5703125" style="123" customWidth="1"/>
    <col min="9978" max="9978" width="25.5703125" style="123" customWidth="1"/>
    <col min="9979" max="9979" width="11.5703125" style="123" customWidth="1"/>
    <col min="9980" max="9980" width="18.42578125" style="123" customWidth="1"/>
    <col min="9981" max="9981" width="10.140625" style="123" customWidth="1"/>
    <col min="9982" max="9982" width="15.5703125" style="123" customWidth="1"/>
    <col min="9983" max="9983" width="16" style="123" customWidth="1"/>
    <col min="9984" max="9984" width="7" style="123" customWidth="1"/>
    <col min="9985" max="9985" width="14.42578125" style="123" customWidth="1"/>
    <col min="9986" max="9986" width="11" style="123" customWidth="1"/>
    <col min="9987" max="9988" width="13.85546875" style="123" customWidth="1"/>
    <col min="9989" max="9989" width="12.140625" style="123" customWidth="1"/>
    <col min="9990" max="9990" width="13.85546875" style="123" customWidth="1"/>
    <col min="9991" max="9991" width="11.5703125" style="123" customWidth="1"/>
    <col min="9992" max="9992" width="15.140625" style="123" customWidth="1"/>
    <col min="9993" max="9993" width="13.85546875" style="123" customWidth="1"/>
    <col min="9994" max="9994" width="10.5703125" style="123" customWidth="1"/>
    <col min="9995" max="9995" width="13.85546875" style="123" customWidth="1"/>
    <col min="9996" max="9996" width="11.5703125" style="123" customWidth="1"/>
    <col min="9997" max="9997" width="0" style="123" hidden="1" customWidth="1"/>
    <col min="9998" max="9998" width="35.140625" style="123" customWidth="1"/>
    <col min="9999" max="9999" width="36.42578125" style="123" customWidth="1"/>
    <col min="10000" max="10232" width="9.140625" style="123"/>
    <col min="10233" max="10233" width="3.5703125" style="123" customWidth="1"/>
    <col min="10234" max="10234" width="25.5703125" style="123" customWidth="1"/>
    <col min="10235" max="10235" width="11.5703125" style="123" customWidth="1"/>
    <col min="10236" max="10236" width="18.42578125" style="123" customWidth="1"/>
    <col min="10237" max="10237" width="10.140625" style="123" customWidth="1"/>
    <col min="10238" max="10238" width="15.5703125" style="123" customWidth="1"/>
    <col min="10239" max="10239" width="16" style="123" customWidth="1"/>
    <col min="10240" max="10240" width="7" style="123" customWidth="1"/>
    <col min="10241" max="10241" width="14.42578125" style="123" customWidth="1"/>
    <col min="10242" max="10242" width="11" style="123" customWidth="1"/>
    <col min="10243" max="10244" width="13.85546875" style="123" customWidth="1"/>
    <col min="10245" max="10245" width="12.140625" style="123" customWidth="1"/>
    <col min="10246" max="10246" width="13.85546875" style="123" customWidth="1"/>
    <col min="10247" max="10247" width="11.5703125" style="123" customWidth="1"/>
    <col min="10248" max="10248" width="15.140625" style="123" customWidth="1"/>
    <col min="10249" max="10249" width="13.85546875" style="123" customWidth="1"/>
    <col min="10250" max="10250" width="10.5703125" style="123" customWidth="1"/>
    <col min="10251" max="10251" width="13.85546875" style="123" customWidth="1"/>
    <col min="10252" max="10252" width="11.5703125" style="123" customWidth="1"/>
    <col min="10253" max="10253" width="0" style="123" hidden="1" customWidth="1"/>
    <col min="10254" max="10254" width="35.140625" style="123" customWidth="1"/>
    <col min="10255" max="10255" width="36.42578125" style="123" customWidth="1"/>
    <col min="10256" max="10488" width="9.140625" style="123"/>
    <col min="10489" max="10489" width="3.5703125" style="123" customWidth="1"/>
    <col min="10490" max="10490" width="25.5703125" style="123" customWidth="1"/>
    <col min="10491" max="10491" width="11.5703125" style="123" customWidth="1"/>
    <col min="10492" max="10492" width="18.42578125" style="123" customWidth="1"/>
    <col min="10493" max="10493" width="10.140625" style="123" customWidth="1"/>
    <col min="10494" max="10494" width="15.5703125" style="123" customWidth="1"/>
    <col min="10495" max="10495" width="16" style="123" customWidth="1"/>
    <col min="10496" max="10496" width="7" style="123" customWidth="1"/>
    <col min="10497" max="10497" width="14.42578125" style="123" customWidth="1"/>
    <col min="10498" max="10498" width="11" style="123" customWidth="1"/>
    <col min="10499" max="10500" width="13.85546875" style="123" customWidth="1"/>
    <col min="10501" max="10501" width="12.140625" style="123" customWidth="1"/>
    <col min="10502" max="10502" width="13.85546875" style="123" customWidth="1"/>
    <col min="10503" max="10503" width="11.5703125" style="123" customWidth="1"/>
    <col min="10504" max="10504" width="15.140625" style="123" customWidth="1"/>
    <col min="10505" max="10505" width="13.85546875" style="123" customWidth="1"/>
    <col min="10506" max="10506" width="10.5703125" style="123" customWidth="1"/>
    <col min="10507" max="10507" width="13.85546875" style="123" customWidth="1"/>
    <col min="10508" max="10508" width="11.5703125" style="123" customWidth="1"/>
    <col min="10509" max="10509" width="0" style="123" hidden="1" customWidth="1"/>
    <col min="10510" max="10510" width="35.140625" style="123" customWidth="1"/>
    <col min="10511" max="10511" width="36.42578125" style="123" customWidth="1"/>
    <col min="10512" max="10744" width="9.140625" style="123"/>
    <col min="10745" max="10745" width="3.5703125" style="123" customWidth="1"/>
    <col min="10746" max="10746" width="25.5703125" style="123" customWidth="1"/>
    <col min="10747" max="10747" width="11.5703125" style="123" customWidth="1"/>
    <col min="10748" max="10748" width="18.42578125" style="123" customWidth="1"/>
    <col min="10749" max="10749" width="10.140625" style="123" customWidth="1"/>
    <col min="10750" max="10750" width="15.5703125" style="123" customWidth="1"/>
    <col min="10751" max="10751" width="16" style="123" customWidth="1"/>
    <col min="10752" max="10752" width="7" style="123" customWidth="1"/>
    <col min="10753" max="10753" width="14.42578125" style="123" customWidth="1"/>
    <col min="10754" max="10754" width="11" style="123" customWidth="1"/>
    <col min="10755" max="10756" width="13.85546875" style="123" customWidth="1"/>
    <col min="10757" max="10757" width="12.140625" style="123" customWidth="1"/>
    <col min="10758" max="10758" width="13.85546875" style="123" customWidth="1"/>
    <col min="10759" max="10759" width="11.5703125" style="123" customWidth="1"/>
    <col min="10760" max="10760" width="15.140625" style="123" customWidth="1"/>
    <col min="10761" max="10761" width="13.85546875" style="123" customWidth="1"/>
    <col min="10762" max="10762" width="10.5703125" style="123" customWidth="1"/>
    <col min="10763" max="10763" width="13.85546875" style="123" customWidth="1"/>
    <col min="10764" max="10764" width="11.5703125" style="123" customWidth="1"/>
    <col min="10765" max="10765" width="0" style="123" hidden="1" customWidth="1"/>
    <col min="10766" max="10766" width="35.140625" style="123" customWidth="1"/>
    <col min="10767" max="10767" width="36.42578125" style="123" customWidth="1"/>
    <col min="10768" max="11000" width="9.140625" style="123"/>
    <col min="11001" max="11001" width="3.5703125" style="123" customWidth="1"/>
    <col min="11002" max="11002" width="25.5703125" style="123" customWidth="1"/>
    <col min="11003" max="11003" width="11.5703125" style="123" customWidth="1"/>
    <col min="11004" max="11004" width="18.42578125" style="123" customWidth="1"/>
    <col min="11005" max="11005" width="10.140625" style="123" customWidth="1"/>
    <col min="11006" max="11006" width="15.5703125" style="123" customWidth="1"/>
    <col min="11007" max="11007" width="16" style="123" customWidth="1"/>
    <col min="11008" max="11008" width="7" style="123" customWidth="1"/>
    <col min="11009" max="11009" width="14.42578125" style="123" customWidth="1"/>
    <col min="11010" max="11010" width="11" style="123" customWidth="1"/>
    <col min="11011" max="11012" width="13.85546875" style="123" customWidth="1"/>
    <col min="11013" max="11013" width="12.140625" style="123" customWidth="1"/>
    <col min="11014" max="11014" width="13.85546875" style="123" customWidth="1"/>
    <col min="11015" max="11015" width="11.5703125" style="123" customWidth="1"/>
    <col min="11016" max="11016" width="15.140625" style="123" customWidth="1"/>
    <col min="11017" max="11017" width="13.85546875" style="123" customWidth="1"/>
    <col min="11018" max="11018" width="10.5703125" style="123" customWidth="1"/>
    <col min="11019" max="11019" width="13.85546875" style="123" customWidth="1"/>
    <col min="11020" max="11020" width="11.5703125" style="123" customWidth="1"/>
    <col min="11021" max="11021" width="0" style="123" hidden="1" customWidth="1"/>
    <col min="11022" max="11022" width="35.140625" style="123" customWidth="1"/>
    <col min="11023" max="11023" width="36.42578125" style="123" customWidth="1"/>
    <col min="11024" max="11256" width="9.140625" style="123"/>
    <col min="11257" max="11257" width="3.5703125" style="123" customWidth="1"/>
    <col min="11258" max="11258" width="25.5703125" style="123" customWidth="1"/>
    <col min="11259" max="11259" width="11.5703125" style="123" customWidth="1"/>
    <col min="11260" max="11260" width="18.42578125" style="123" customWidth="1"/>
    <col min="11261" max="11261" width="10.140625" style="123" customWidth="1"/>
    <col min="11262" max="11262" width="15.5703125" style="123" customWidth="1"/>
    <col min="11263" max="11263" width="16" style="123" customWidth="1"/>
    <col min="11264" max="11264" width="7" style="123" customWidth="1"/>
    <col min="11265" max="11265" width="14.42578125" style="123" customWidth="1"/>
    <col min="11266" max="11266" width="11" style="123" customWidth="1"/>
    <col min="11267" max="11268" width="13.85546875" style="123" customWidth="1"/>
    <col min="11269" max="11269" width="12.140625" style="123" customWidth="1"/>
    <col min="11270" max="11270" width="13.85546875" style="123" customWidth="1"/>
    <col min="11271" max="11271" width="11.5703125" style="123" customWidth="1"/>
    <col min="11272" max="11272" width="15.140625" style="123" customWidth="1"/>
    <col min="11273" max="11273" width="13.85546875" style="123" customWidth="1"/>
    <col min="11274" max="11274" width="10.5703125" style="123" customWidth="1"/>
    <col min="11275" max="11275" width="13.85546875" style="123" customWidth="1"/>
    <col min="11276" max="11276" width="11.5703125" style="123" customWidth="1"/>
    <col min="11277" max="11277" width="0" style="123" hidden="1" customWidth="1"/>
    <col min="11278" max="11278" width="35.140625" style="123" customWidth="1"/>
    <col min="11279" max="11279" width="36.42578125" style="123" customWidth="1"/>
    <col min="11280" max="11512" width="9.140625" style="123"/>
    <col min="11513" max="11513" width="3.5703125" style="123" customWidth="1"/>
    <col min="11514" max="11514" width="25.5703125" style="123" customWidth="1"/>
    <col min="11515" max="11515" width="11.5703125" style="123" customWidth="1"/>
    <col min="11516" max="11516" width="18.42578125" style="123" customWidth="1"/>
    <col min="11517" max="11517" width="10.140625" style="123" customWidth="1"/>
    <col min="11518" max="11518" width="15.5703125" style="123" customWidth="1"/>
    <col min="11519" max="11519" width="16" style="123" customWidth="1"/>
    <col min="11520" max="11520" width="7" style="123" customWidth="1"/>
    <col min="11521" max="11521" width="14.42578125" style="123" customWidth="1"/>
    <col min="11522" max="11522" width="11" style="123" customWidth="1"/>
    <col min="11523" max="11524" width="13.85546875" style="123" customWidth="1"/>
    <col min="11525" max="11525" width="12.140625" style="123" customWidth="1"/>
    <col min="11526" max="11526" width="13.85546875" style="123" customWidth="1"/>
    <col min="11527" max="11527" width="11.5703125" style="123" customWidth="1"/>
    <col min="11528" max="11528" width="15.140625" style="123" customWidth="1"/>
    <col min="11529" max="11529" width="13.85546875" style="123" customWidth="1"/>
    <col min="11530" max="11530" width="10.5703125" style="123" customWidth="1"/>
    <col min="11531" max="11531" width="13.85546875" style="123" customWidth="1"/>
    <col min="11532" max="11532" width="11.5703125" style="123" customWidth="1"/>
    <col min="11533" max="11533" width="0" style="123" hidden="1" customWidth="1"/>
    <col min="11534" max="11534" width="35.140625" style="123" customWidth="1"/>
    <col min="11535" max="11535" width="36.42578125" style="123" customWidth="1"/>
    <col min="11536" max="11768" width="9.140625" style="123"/>
    <col min="11769" max="11769" width="3.5703125" style="123" customWidth="1"/>
    <col min="11770" max="11770" width="25.5703125" style="123" customWidth="1"/>
    <col min="11771" max="11771" width="11.5703125" style="123" customWidth="1"/>
    <col min="11772" max="11772" width="18.42578125" style="123" customWidth="1"/>
    <col min="11773" max="11773" width="10.140625" style="123" customWidth="1"/>
    <col min="11774" max="11774" width="15.5703125" style="123" customWidth="1"/>
    <col min="11775" max="11775" width="16" style="123" customWidth="1"/>
    <col min="11776" max="11776" width="7" style="123" customWidth="1"/>
    <col min="11777" max="11777" width="14.42578125" style="123" customWidth="1"/>
    <col min="11778" max="11778" width="11" style="123" customWidth="1"/>
    <col min="11779" max="11780" width="13.85546875" style="123" customWidth="1"/>
    <col min="11781" max="11781" width="12.140625" style="123" customWidth="1"/>
    <col min="11782" max="11782" width="13.85546875" style="123" customWidth="1"/>
    <col min="11783" max="11783" width="11.5703125" style="123" customWidth="1"/>
    <col min="11784" max="11784" width="15.140625" style="123" customWidth="1"/>
    <col min="11785" max="11785" width="13.85546875" style="123" customWidth="1"/>
    <col min="11786" max="11786" width="10.5703125" style="123" customWidth="1"/>
    <col min="11787" max="11787" width="13.85546875" style="123" customWidth="1"/>
    <col min="11788" max="11788" width="11.5703125" style="123" customWidth="1"/>
    <col min="11789" max="11789" width="0" style="123" hidden="1" customWidth="1"/>
    <col min="11790" max="11790" width="35.140625" style="123" customWidth="1"/>
    <col min="11791" max="11791" width="36.42578125" style="123" customWidth="1"/>
    <col min="11792" max="12024" width="9.140625" style="123"/>
    <col min="12025" max="12025" width="3.5703125" style="123" customWidth="1"/>
    <col min="12026" max="12026" width="25.5703125" style="123" customWidth="1"/>
    <col min="12027" max="12027" width="11.5703125" style="123" customWidth="1"/>
    <col min="12028" max="12028" width="18.42578125" style="123" customWidth="1"/>
    <col min="12029" max="12029" width="10.140625" style="123" customWidth="1"/>
    <col min="12030" max="12030" width="15.5703125" style="123" customWidth="1"/>
    <col min="12031" max="12031" width="16" style="123" customWidth="1"/>
    <col min="12032" max="12032" width="7" style="123" customWidth="1"/>
    <col min="12033" max="12033" width="14.42578125" style="123" customWidth="1"/>
    <col min="12034" max="12034" width="11" style="123" customWidth="1"/>
    <col min="12035" max="12036" width="13.85546875" style="123" customWidth="1"/>
    <col min="12037" max="12037" width="12.140625" style="123" customWidth="1"/>
    <col min="12038" max="12038" width="13.85546875" style="123" customWidth="1"/>
    <col min="12039" max="12039" width="11.5703125" style="123" customWidth="1"/>
    <col min="12040" max="12040" width="15.140625" style="123" customWidth="1"/>
    <col min="12041" max="12041" width="13.85546875" style="123" customWidth="1"/>
    <col min="12042" max="12042" width="10.5703125" style="123" customWidth="1"/>
    <col min="12043" max="12043" width="13.85546875" style="123" customWidth="1"/>
    <col min="12044" max="12044" width="11.5703125" style="123" customWidth="1"/>
    <col min="12045" max="12045" width="0" style="123" hidden="1" customWidth="1"/>
    <col min="12046" max="12046" width="35.140625" style="123" customWidth="1"/>
    <col min="12047" max="12047" width="36.42578125" style="123" customWidth="1"/>
    <col min="12048" max="12280" width="9.140625" style="123"/>
    <col min="12281" max="12281" width="3.5703125" style="123" customWidth="1"/>
    <col min="12282" max="12282" width="25.5703125" style="123" customWidth="1"/>
    <col min="12283" max="12283" width="11.5703125" style="123" customWidth="1"/>
    <col min="12284" max="12284" width="18.42578125" style="123" customWidth="1"/>
    <col min="12285" max="12285" width="10.140625" style="123" customWidth="1"/>
    <col min="12286" max="12286" width="15.5703125" style="123" customWidth="1"/>
    <col min="12287" max="12287" width="16" style="123" customWidth="1"/>
    <col min="12288" max="12288" width="7" style="123" customWidth="1"/>
    <col min="12289" max="12289" width="14.42578125" style="123" customWidth="1"/>
    <col min="12290" max="12290" width="11" style="123" customWidth="1"/>
    <col min="12291" max="12292" width="13.85546875" style="123" customWidth="1"/>
    <col min="12293" max="12293" width="12.140625" style="123" customWidth="1"/>
    <col min="12294" max="12294" width="13.85546875" style="123" customWidth="1"/>
    <col min="12295" max="12295" width="11.5703125" style="123" customWidth="1"/>
    <col min="12296" max="12296" width="15.140625" style="123" customWidth="1"/>
    <col min="12297" max="12297" width="13.85546875" style="123" customWidth="1"/>
    <col min="12298" max="12298" width="10.5703125" style="123" customWidth="1"/>
    <col min="12299" max="12299" width="13.85546875" style="123" customWidth="1"/>
    <col min="12300" max="12300" width="11.5703125" style="123" customWidth="1"/>
    <col min="12301" max="12301" width="0" style="123" hidden="1" customWidth="1"/>
    <col min="12302" max="12302" width="35.140625" style="123" customWidth="1"/>
    <col min="12303" max="12303" width="36.42578125" style="123" customWidth="1"/>
    <col min="12304" max="12536" width="9.140625" style="123"/>
    <col min="12537" max="12537" width="3.5703125" style="123" customWidth="1"/>
    <col min="12538" max="12538" width="25.5703125" style="123" customWidth="1"/>
    <col min="12539" max="12539" width="11.5703125" style="123" customWidth="1"/>
    <col min="12540" max="12540" width="18.42578125" style="123" customWidth="1"/>
    <col min="12541" max="12541" width="10.140625" style="123" customWidth="1"/>
    <col min="12542" max="12542" width="15.5703125" style="123" customWidth="1"/>
    <col min="12543" max="12543" width="16" style="123" customWidth="1"/>
    <col min="12544" max="12544" width="7" style="123" customWidth="1"/>
    <col min="12545" max="12545" width="14.42578125" style="123" customWidth="1"/>
    <col min="12546" max="12546" width="11" style="123" customWidth="1"/>
    <col min="12547" max="12548" width="13.85546875" style="123" customWidth="1"/>
    <col min="12549" max="12549" width="12.140625" style="123" customWidth="1"/>
    <col min="12550" max="12550" width="13.85546875" style="123" customWidth="1"/>
    <col min="12551" max="12551" width="11.5703125" style="123" customWidth="1"/>
    <col min="12552" max="12552" width="15.140625" style="123" customWidth="1"/>
    <col min="12553" max="12553" width="13.85546875" style="123" customWidth="1"/>
    <col min="12554" max="12554" width="10.5703125" style="123" customWidth="1"/>
    <col min="12555" max="12555" width="13.85546875" style="123" customWidth="1"/>
    <col min="12556" max="12556" width="11.5703125" style="123" customWidth="1"/>
    <col min="12557" max="12557" width="0" style="123" hidden="1" customWidth="1"/>
    <col min="12558" max="12558" width="35.140625" style="123" customWidth="1"/>
    <col min="12559" max="12559" width="36.42578125" style="123" customWidth="1"/>
    <col min="12560" max="12792" width="9.140625" style="123"/>
    <col min="12793" max="12793" width="3.5703125" style="123" customWidth="1"/>
    <col min="12794" max="12794" width="25.5703125" style="123" customWidth="1"/>
    <col min="12795" max="12795" width="11.5703125" style="123" customWidth="1"/>
    <col min="12796" max="12796" width="18.42578125" style="123" customWidth="1"/>
    <col min="12797" max="12797" width="10.140625" style="123" customWidth="1"/>
    <col min="12798" max="12798" width="15.5703125" style="123" customWidth="1"/>
    <col min="12799" max="12799" width="16" style="123" customWidth="1"/>
    <col min="12800" max="12800" width="7" style="123" customWidth="1"/>
    <col min="12801" max="12801" width="14.42578125" style="123" customWidth="1"/>
    <col min="12802" max="12802" width="11" style="123" customWidth="1"/>
    <col min="12803" max="12804" width="13.85546875" style="123" customWidth="1"/>
    <col min="12805" max="12805" width="12.140625" style="123" customWidth="1"/>
    <col min="12806" max="12806" width="13.85546875" style="123" customWidth="1"/>
    <col min="12807" max="12807" width="11.5703125" style="123" customWidth="1"/>
    <col min="12808" max="12808" width="15.140625" style="123" customWidth="1"/>
    <col min="12809" max="12809" width="13.85546875" style="123" customWidth="1"/>
    <col min="12810" max="12810" width="10.5703125" style="123" customWidth="1"/>
    <col min="12811" max="12811" width="13.85546875" style="123" customWidth="1"/>
    <col min="12812" max="12812" width="11.5703125" style="123" customWidth="1"/>
    <col min="12813" max="12813" width="0" style="123" hidden="1" customWidth="1"/>
    <col min="12814" max="12814" width="35.140625" style="123" customWidth="1"/>
    <col min="12815" max="12815" width="36.42578125" style="123" customWidth="1"/>
    <col min="12816" max="13048" width="9.140625" style="123"/>
    <col min="13049" max="13049" width="3.5703125" style="123" customWidth="1"/>
    <col min="13050" max="13050" width="25.5703125" style="123" customWidth="1"/>
    <col min="13051" max="13051" width="11.5703125" style="123" customWidth="1"/>
    <col min="13052" max="13052" width="18.42578125" style="123" customWidth="1"/>
    <col min="13053" max="13053" width="10.140625" style="123" customWidth="1"/>
    <col min="13054" max="13054" width="15.5703125" style="123" customWidth="1"/>
    <col min="13055" max="13055" width="16" style="123" customWidth="1"/>
    <col min="13056" max="13056" width="7" style="123" customWidth="1"/>
    <col min="13057" max="13057" width="14.42578125" style="123" customWidth="1"/>
    <col min="13058" max="13058" width="11" style="123" customWidth="1"/>
    <col min="13059" max="13060" width="13.85546875" style="123" customWidth="1"/>
    <col min="13061" max="13061" width="12.140625" style="123" customWidth="1"/>
    <col min="13062" max="13062" width="13.85546875" style="123" customWidth="1"/>
    <col min="13063" max="13063" width="11.5703125" style="123" customWidth="1"/>
    <col min="13064" max="13064" width="15.140625" style="123" customWidth="1"/>
    <col min="13065" max="13065" width="13.85546875" style="123" customWidth="1"/>
    <col min="13066" max="13066" width="10.5703125" style="123" customWidth="1"/>
    <col min="13067" max="13067" width="13.85546875" style="123" customWidth="1"/>
    <col min="13068" max="13068" width="11.5703125" style="123" customWidth="1"/>
    <col min="13069" max="13069" width="0" style="123" hidden="1" customWidth="1"/>
    <col min="13070" max="13070" width="35.140625" style="123" customWidth="1"/>
    <col min="13071" max="13071" width="36.42578125" style="123" customWidth="1"/>
    <col min="13072" max="13304" width="9.140625" style="123"/>
    <col min="13305" max="13305" width="3.5703125" style="123" customWidth="1"/>
    <col min="13306" max="13306" width="25.5703125" style="123" customWidth="1"/>
    <col min="13307" max="13307" width="11.5703125" style="123" customWidth="1"/>
    <col min="13308" max="13308" width="18.42578125" style="123" customWidth="1"/>
    <col min="13309" max="13309" width="10.140625" style="123" customWidth="1"/>
    <col min="13310" max="13310" width="15.5703125" style="123" customWidth="1"/>
    <col min="13311" max="13311" width="16" style="123" customWidth="1"/>
    <col min="13312" max="13312" width="7" style="123" customWidth="1"/>
    <col min="13313" max="13313" width="14.42578125" style="123" customWidth="1"/>
    <col min="13314" max="13314" width="11" style="123" customWidth="1"/>
    <col min="13315" max="13316" width="13.85546875" style="123" customWidth="1"/>
    <col min="13317" max="13317" width="12.140625" style="123" customWidth="1"/>
    <col min="13318" max="13318" width="13.85546875" style="123" customWidth="1"/>
    <col min="13319" max="13319" width="11.5703125" style="123" customWidth="1"/>
    <col min="13320" max="13320" width="15.140625" style="123" customWidth="1"/>
    <col min="13321" max="13321" width="13.85546875" style="123" customWidth="1"/>
    <col min="13322" max="13322" width="10.5703125" style="123" customWidth="1"/>
    <col min="13323" max="13323" width="13.85546875" style="123" customWidth="1"/>
    <col min="13324" max="13324" width="11.5703125" style="123" customWidth="1"/>
    <col min="13325" max="13325" width="0" style="123" hidden="1" customWidth="1"/>
    <col min="13326" max="13326" width="35.140625" style="123" customWidth="1"/>
    <col min="13327" max="13327" width="36.42578125" style="123" customWidth="1"/>
    <col min="13328" max="13560" width="9.140625" style="123"/>
    <col min="13561" max="13561" width="3.5703125" style="123" customWidth="1"/>
    <col min="13562" max="13562" width="25.5703125" style="123" customWidth="1"/>
    <col min="13563" max="13563" width="11.5703125" style="123" customWidth="1"/>
    <col min="13564" max="13564" width="18.42578125" style="123" customWidth="1"/>
    <col min="13565" max="13565" width="10.140625" style="123" customWidth="1"/>
    <col min="13566" max="13566" width="15.5703125" style="123" customWidth="1"/>
    <col min="13567" max="13567" width="16" style="123" customWidth="1"/>
    <col min="13568" max="13568" width="7" style="123" customWidth="1"/>
    <col min="13569" max="13569" width="14.42578125" style="123" customWidth="1"/>
    <col min="13570" max="13570" width="11" style="123" customWidth="1"/>
    <col min="13571" max="13572" width="13.85546875" style="123" customWidth="1"/>
    <col min="13573" max="13573" width="12.140625" style="123" customWidth="1"/>
    <col min="13574" max="13574" width="13.85546875" style="123" customWidth="1"/>
    <col min="13575" max="13575" width="11.5703125" style="123" customWidth="1"/>
    <col min="13576" max="13576" width="15.140625" style="123" customWidth="1"/>
    <col min="13577" max="13577" width="13.85546875" style="123" customWidth="1"/>
    <col min="13578" max="13578" width="10.5703125" style="123" customWidth="1"/>
    <col min="13579" max="13579" width="13.85546875" style="123" customWidth="1"/>
    <col min="13580" max="13580" width="11.5703125" style="123" customWidth="1"/>
    <col min="13581" max="13581" width="0" style="123" hidden="1" customWidth="1"/>
    <col min="13582" max="13582" width="35.140625" style="123" customWidth="1"/>
    <col min="13583" max="13583" width="36.42578125" style="123" customWidth="1"/>
    <col min="13584" max="13816" width="9.140625" style="123"/>
    <col min="13817" max="13817" width="3.5703125" style="123" customWidth="1"/>
    <col min="13818" max="13818" width="25.5703125" style="123" customWidth="1"/>
    <col min="13819" max="13819" width="11.5703125" style="123" customWidth="1"/>
    <col min="13820" max="13820" width="18.42578125" style="123" customWidth="1"/>
    <col min="13821" max="13821" width="10.140625" style="123" customWidth="1"/>
    <col min="13822" max="13822" width="15.5703125" style="123" customWidth="1"/>
    <col min="13823" max="13823" width="16" style="123" customWidth="1"/>
    <col min="13824" max="13824" width="7" style="123" customWidth="1"/>
    <col min="13825" max="13825" width="14.42578125" style="123" customWidth="1"/>
    <col min="13826" max="13826" width="11" style="123" customWidth="1"/>
    <col min="13827" max="13828" width="13.85546875" style="123" customWidth="1"/>
    <col min="13829" max="13829" width="12.140625" style="123" customWidth="1"/>
    <col min="13830" max="13830" width="13.85546875" style="123" customWidth="1"/>
    <col min="13831" max="13831" width="11.5703125" style="123" customWidth="1"/>
    <col min="13832" max="13832" width="15.140625" style="123" customWidth="1"/>
    <col min="13833" max="13833" width="13.85546875" style="123" customWidth="1"/>
    <col min="13834" max="13834" width="10.5703125" style="123" customWidth="1"/>
    <col min="13835" max="13835" width="13.85546875" style="123" customWidth="1"/>
    <col min="13836" max="13836" width="11.5703125" style="123" customWidth="1"/>
    <col min="13837" max="13837" width="0" style="123" hidden="1" customWidth="1"/>
    <col min="13838" max="13838" width="35.140625" style="123" customWidth="1"/>
    <col min="13839" max="13839" width="36.42578125" style="123" customWidth="1"/>
    <col min="13840" max="14072" width="9.140625" style="123"/>
    <col min="14073" max="14073" width="3.5703125" style="123" customWidth="1"/>
    <col min="14074" max="14074" width="25.5703125" style="123" customWidth="1"/>
    <col min="14075" max="14075" width="11.5703125" style="123" customWidth="1"/>
    <col min="14076" max="14076" width="18.42578125" style="123" customWidth="1"/>
    <col min="14077" max="14077" width="10.140625" style="123" customWidth="1"/>
    <col min="14078" max="14078" width="15.5703125" style="123" customWidth="1"/>
    <col min="14079" max="14079" width="16" style="123" customWidth="1"/>
    <col min="14080" max="14080" width="7" style="123" customWidth="1"/>
    <col min="14081" max="14081" width="14.42578125" style="123" customWidth="1"/>
    <col min="14082" max="14082" width="11" style="123" customWidth="1"/>
    <col min="14083" max="14084" width="13.85546875" style="123" customWidth="1"/>
    <col min="14085" max="14085" width="12.140625" style="123" customWidth="1"/>
    <col min="14086" max="14086" width="13.85546875" style="123" customWidth="1"/>
    <col min="14087" max="14087" width="11.5703125" style="123" customWidth="1"/>
    <col min="14088" max="14088" width="15.140625" style="123" customWidth="1"/>
    <col min="14089" max="14089" width="13.85546875" style="123" customWidth="1"/>
    <col min="14090" max="14090" width="10.5703125" style="123" customWidth="1"/>
    <col min="14091" max="14091" width="13.85546875" style="123" customWidth="1"/>
    <col min="14092" max="14092" width="11.5703125" style="123" customWidth="1"/>
    <col min="14093" max="14093" width="0" style="123" hidden="1" customWidth="1"/>
    <col min="14094" max="14094" width="35.140625" style="123" customWidth="1"/>
    <col min="14095" max="14095" width="36.42578125" style="123" customWidth="1"/>
    <col min="14096" max="14328" width="9.140625" style="123"/>
    <col min="14329" max="14329" width="3.5703125" style="123" customWidth="1"/>
    <col min="14330" max="14330" width="25.5703125" style="123" customWidth="1"/>
    <col min="14331" max="14331" width="11.5703125" style="123" customWidth="1"/>
    <col min="14332" max="14332" width="18.42578125" style="123" customWidth="1"/>
    <col min="14333" max="14333" width="10.140625" style="123" customWidth="1"/>
    <col min="14334" max="14334" width="15.5703125" style="123" customWidth="1"/>
    <col min="14335" max="14335" width="16" style="123" customWidth="1"/>
    <col min="14336" max="14336" width="7" style="123" customWidth="1"/>
    <col min="14337" max="14337" width="14.42578125" style="123" customWidth="1"/>
    <col min="14338" max="14338" width="11" style="123" customWidth="1"/>
    <col min="14339" max="14340" width="13.85546875" style="123" customWidth="1"/>
    <col min="14341" max="14341" width="12.140625" style="123" customWidth="1"/>
    <col min="14342" max="14342" width="13.85546875" style="123" customWidth="1"/>
    <col min="14343" max="14343" width="11.5703125" style="123" customWidth="1"/>
    <col min="14344" max="14344" width="15.140625" style="123" customWidth="1"/>
    <col min="14345" max="14345" width="13.85546875" style="123" customWidth="1"/>
    <col min="14346" max="14346" width="10.5703125" style="123" customWidth="1"/>
    <col min="14347" max="14347" width="13.85546875" style="123" customWidth="1"/>
    <col min="14348" max="14348" width="11.5703125" style="123" customWidth="1"/>
    <col min="14349" max="14349" width="0" style="123" hidden="1" customWidth="1"/>
    <col min="14350" max="14350" width="35.140625" style="123" customWidth="1"/>
    <col min="14351" max="14351" width="36.42578125" style="123" customWidth="1"/>
    <col min="14352" max="14584" width="9.140625" style="123"/>
    <col min="14585" max="14585" width="3.5703125" style="123" customWidth="1"/>
    <col min="14586" max="14586" width="25.5703125" style="123" customWidth="1"/>
    <col min="14587" max="14587" width="11.5703125" style="123" customWidth="1"/>
    <col min="14588" max="14588" width="18.42578125" style="123" customWidth="1"/>
    <col min="14589" max="14589" width="10.140625" style="123" customWidth="1"/>
    <col min="14590" max="14590" width="15.5703125" style="123" customWidth="1"/>
    <col min="14591" max="14591" width="16" style="123" customWidth="1"/>
    <col min="14592" max="14592" width="7" style="123" customWidth="1"/>
    <col min="14593" max="14593" width="14.42578125" style="123" customWidth="1"/>
    <col min="14594" max="14594" width="11" style="123" customWidth="1"/>
    <col min="14595" max="14596" width="13.85546875" style="123" customWidth="1"/>
    <col min="14597" max="14597" width="12.140625" style="123" customWidth="1"/>
    <col min="14598" max="14598" width="13.85546875" style="123" customWidth="1"/>
    <col min="14599" max="14599" width="11.5703125" style="123" customWidth="1"/>
    <col min="14600" max="14600" width="15.140625" style="123" customWidth="1"/>
    <col min="14601" max="14601" width="13.85546875" style="123" customWidth="1"/>
    <col min="14602" max="14602" width="10.5703125" style="123" customWidth="1"/>
    <col min="14603" max="14603" width="13.85546875" style="123" customWidth="1"/>
    <col min="14604" max="14604" width="11.5703125" style="123" customWidth="1"/>
    <col min="14605" max="14605" width="0" style="123" hidden="1" customWidth="1"/>
    <col min="14606" max="14606" width="35.140625" style="123" customWidth="1"/>
    <col min="14607" max="14607" width="36.42578125" style="123" customWidth="1"/>
    <col min="14608" max="14840" width="9.140625" style="123"/>
    <col min="14841" max="14841" width="3.5703125" style="123" customWidth="1"/>
    <col min="14842" max="14842" width="25.5703125" style="123" customWidth="1"/>
    <col min="14843" max="14843" width="11.5703125" style="123" customWidth="1"/>
    <col min="14844" max="14844" width="18.42578125" style="123" customWidth="1"/>
    <col min="14845" max="14845" width="10.140625" style="123" customWidth="1"/>
    <col min="14846" max="14846" width="15.5703125" style="123" customWidth="1"/>
    <col min="14847" max="14847" width="16" style="123" customWidth="1"/>
    <col min="14848" max="14848" width="7" style="123" customWidth="1"/>
    <col min="14849" max="14849" width="14.42578125" style="123" customWidth="1"/>
    <col min="14850" max="14850" width="11" style="123" customWidth="1"/>
    <col min="14851" max="14852" width="13.85546875" style="123" customWidth="1"/>
    <col min="14853" max="14853" width="12.140625" style="123" customWidth="1"/>
    <col min="14854" max="14854" width="13.85546875" style="123" customWidth="1"/>
    <col min="14855" max="14855" width="11.5703125" style="123" customWidth="1"/>
    <col min="14856" max="14856" width="15.140625" style="123" customWidth="1"/>
    <col min="14857" max="14857" width="13.85546875" style="123" customWidth="1"/>
    <col min="14858" max="14858" width="10.5703125" style="123" customWidth="1"/>
    <col min="14859" max="14859" width="13.85546875" style="123" customWidth="1"/>
    <col min="14860" max="14860" width="11.5703125" style="123" customWidth="1"/>
    <col min="14861" max="14861" width="0" style="123" hidden="1" customWidth="1"/>
    <col min="14862" max="14862" width="35.140625" style="123" customWidth="1"/>
    <col min="14863" max="14863" width="36.42578125" style="123" customWidth="1"/>
    <col min="14864" max="15096" width="9.140625" style="123"/>
    <col min="15097" max="15097" width="3.5703125" style="123" customWidth="1"/>
    <col min="15098" max="15098" width="25.5703125" style="123" customWidth="1"/>
    <col min="15099" max="15099" width="11.5703125" style="123" customWidth="1"/>
    <col min="15100" max="15100" width="18.42578125" style="123" customWidth="1"/>
    <col min="15101" max="15101" width="10.140625" style="123" customWidth="1"/>
    <col min="15102" max="15102" width="15.5703125" style="123" customWidth="1"/>
    <col min="15103" max="15103" width="16" style="123" customWidth="1"/>
    <col min="15104" max="15104" width="7" style="123" customWidth="1"/>
    <col min="15105" max="15105" width="14.42578125" style="123" customWidth="1"/>
    <col min="15106" max="15106" width="11" style="123" customWidth="1"/>
    <col min="15107" max="15108" width="13.85546875" style="123" customWidth="1"/>
    <col min="15109" max="15109" width="12.140625" style="123" customWidth="1"/>
    <col min="15110" max="15110" width="13.85546875" style="123" customWidth="1"/>
    <col min="15111" max="15111" width="11.5703125" style="123" customWidth="1"/>
    <col min="15112" max="15112" width="15.140625" style="123" customWidth="1"/>
    <col min="15113" max="15113" width="13.85546875" style="123" customWidth="1"/>
    <col min="15114" max="15114" width="10.5703125" style="123" customWidth="1"/>
    <col min="15115" max="15115" width="13.85546875" style="123" customWidth="1"/>
    <col min="15116" max="15116" width="11.5703125" style="123" customWidth="1"/>
    <col min="15117" max="15117" width="0" style="123" hidden="1" customWidth="1"/>
    <col min="15118" max="15118" width="35.140625" style="123" customWidth="1"/>
    <col min="15119" max="15119" width="36.42578125" style="123" customWidth="1"/>
    <col min="15120" max="15352" width="9.140625" style="123"/>
    <col min="15353" max="15353" width="3.5703125" style="123" customWidth="1"/>
    <col min="15354" max="15354" width="25.5703125" style="123" customWidth="1"/>
    <col min="15355" max="15355" width="11.5703125" style="123" customWidth="1"/>
    <col min="15356" max="15356" width="18.42578125" style="123" customWidth="1"/>
    <col min="15357" max="15357" width="10.140625" style="123" customWidth="1"/>
    <col min="15358" max="15358" width="15.5703125" style="123" customWidth="1"/>
    <col min="15359" max="15359" width="16" style="123" customWidth="1"/>
    <col min="15360" max="15360" width="7" style="123" customWidth="1"/>
    <col min="15361" max="15361" width="14.42578125" style="123" customWidth="1"/>
    <col min="15362" max="15362" width="11" style="123" customWidth="1"/>
    <col min="15363" max="15364" width="13.85546875" style="123" customWidth="1"/>
    <col min="15365" max="15365" width="12.140625" style="123" customWidth="1"/>
    <col min="15366" max="15366" width="13.85546875" style="123" customWidth="1"/>
    <col min="15367" max="15367" width="11.5703125" style="123" customWidth="1"/>
    <col min="15368" max="15368" width="15.140625" style="123" customWidth="1"/>
    <col min="15369" max="15369" width="13.85546875" style="123" customWidth="1"/>
    <col min="15370" max="15370" width="10.5703125" style="123" customWidth="1"/>
    <col min="15371" max="15371" width="13.85546875" style="123" customWidth="1"/>
    <col min="15372" max="15372" width="11.5703125" style="123" customWidth="1"/>
    <col min="15373" max="15373" width="0" style="123" hidden="1" customWidth="1"/>
    <col min="15374" max="15374" width="35.140625" style="123" customWidth="1"/>
    <col min="15375" max="15375" width="36.42578125" style="123" customWidth="1"/>
    <col min="15376" max="15608" width="9.140625" style="123"/>
    <col min="15609" max="15609" width="3.5703125" style="123" customWidth="1"/>
    <col min="15610" max="15610" width="25.5703125" style="123" customWidth="1"/>
    <col min="15611" max="15611" width="11.5703125" style="123" customWidth="1"/>
    <col min="15612" max="15612" width="18.42578125" style="123" customWidth="1"/>
    <col min="15613" max="15613" width="10.140625" style="123" customWidth="1"/>
    <col min="15614" max="15614" width="15.5703125" style="123" customWidth="1"/>
    <col min="15615" max="15615" width="16" style="123" customWidth="1"/>
    <col min="15616" max="15616" width="7" style="123" customWidth="1"/>
    <col min="15617" max="15617" width="14.42578125" style="123" customWidth="1"/>
    <col min="15618" max="15618" width="11" style="123" customWidth="1"/>
    <col min="15619" max="15620" width="13.85546875" style="123" customWidth="1"/>
    <col min="15621" max="15621" width="12.140625" style="123" customWidth="1"/>
    <col min="15622" max="15622" width="13.85546875" style="123" customWidth="1"/>
    <col min="15623" max="15623" width="11.5703125" style="123" customWidth="1"/>
    <col min="15624" max="15624" width="15.140625" style="123" customWidth="1"/>
    <col min="15625" max="15625" width="13.85546875" style="123" customWidth="1"/>
    <col min="15626" max="15626" width="10.5703125" style="123" customWidth="1"/>
    <col min="15627" max="15627" width="13.85546875" style="123" customWidth="1"/>
    <col min="15628" max="15628" width="11.5703125" style="123" customWidth="1"/>
    <col min="15629" max="15629" width="0" style="123" hidden="1" customWidth="1"/>
    <col min="15630" max="15630" width="35.140625" style="123" customWidth="1"/>
    <col min="15631" max="15631" width="36.42578125" style="123" customWidth="1"/>
    <col min="15632" max="15864" width="9.140625" style="123"/>
    <col min="15865" max="15865" width="3.5703125" style="123" customWidth="1"/>
    <col min="15866" max="15866" width="25.5703125" style="123" customWidth="1"/>
    <col min="15867" max="15867" width="11.5703125" style="123" customWidth="1"/>
    <col min="15868" max="15868" width="18.42578125" style="123" customWidth="1"/>
    <col min="15869" max="15869" width="10.140625" style="123" customWidth="1"/>
    <col min="15870" max="15870" width="15.5703125" style="123" customWidth="1"/>
    <col min="15871" max="15871" width="16" style="123" customWidth="1"/>
    <col min="15872" max="15872" width="7" style="123" customWidth="1"/>
    <col min="15873" max="15873" width="14.42578125" style="123" customWidth="1"/>
    <col min="15874" max="15874" width="11" style="123" customWidth="1"/>
    <col min="15875" max="15876" width="13.85546875" style="123" customWidth="1"/>
    <col min="15877" max="15877" width="12.140625" style="123" customWidth="1"/>
    <col min="15878" max="15878" width="13.85546875" style="123" customWidth="1"/>
    <col min="15879" max="15879" width="11.5703125" style="123" customWidth="1"/>
    <col min="15880" max="15880" width="15.140625" style="123" customWidth="1"/>
    <col min="15881" max="15881" width="13.85546875" style="123" customWidth="1"/>
    <col min="15882" max="15882" width="10.5703125" style="123" customWidth="1"/>
    <col min="15883" max="15883" width="13.85546875" style="123" customWidth="1"/>
    <col min="15884" max="15884" width="11.5703125" style="123" customWidth="1"/>
    <col min="15885" max="15885" width="0" style="123" hidden="1" customWidth="1"/>
    <col min="15886" max="15886" width="35.140625" style="123" customWidth="1"/>
    <col min="15887" max="15887" width="36.42578125" style="123" customWidth="1"/>
    <col min="15888" max="16120" width="9.140625" style="123"/>
    <col min="16121" max="16121" width="3.5703125" style="123" customWidth="1"/>
    <col min="16122" max="16122" width="25.5703125" style="123" customWidth="1"/>
    <col min="16123" max="16123" width="11.5703125" style="123" customWidth="1"/>
    <col min="16124" max="16124" width="18.42578125" style="123" customWidth="1"/>
    <col min="16125" max="16125" width="10.140625" style="123" customWidth="1"/>
    <col min="16126" max="16126" width="15.5703125" style="123" customWidth="1"/>
    <col min="16127" max="16127" width="16" style="123" customWidth="1"/>
    <col min="16128" max="16128" width="7" style="123" customWidth="1"/>
    <col min="16129" max="16129" width="14.42578125" style="123" customWidth="1"/>
    <col min="16130" max="16130" width="11" style="123" customWidth="1"/>
    <col min="16131" max="16132" width="13.85546875" style="123" customWidth="1"/>
    <col min="16133" max="16133" width="12.140625" style="123" customWidth="1"/>
    <col min="16134" max="16134" width="13.85546875" style="123" customWidth="1"/>
    <col min="16135" max="16135" width="11.5703125" style="123" customWidth="1"/>
    <col min="16136" max="16136" width="15.140625" style="123" customWidth="1"/>
    <col min="16137" max="16137" width="13.85546875" style="123" customWidth="1"/>
    <col min="16138" max="16138" width="10.5703125" style="123" customWidth="1"/>
    <col min="16139" max="16139" width="13.85546875" style="123" customWidth="1"/>
    <col min="16140" max="16140" width="11.5703125" style="123" customWidth="1"/>
    <col min="16141" max="16141" width="0" style="123" hidden="1" customWidth="1"/>
    <col min="16142" max="16142" width="35.140625" style="123" customWidth="1"/>
    <col min="16143" max="16143" width="36.42578125" style="123" customWidth="1"/>
    <col min="16144" max="16384" width="9.140625" style="123"/>
  </cols>
  <sheetData>
    <row r="1" spans="1:15">
      <c r="M1" s="125" t="s">
        <v>274</v>
      </c>
    </row>
    <row r="2" spans="1:15">
      <c r="O2" s="125" t="s">
        <v>298</v>
      </c>
    </row>
    <row r="3" spans="1:15">
      <c r="A3" s="506" t="s">
        <v>286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</row>
    <row r="4" spans="1:15">
      <c r="A4" s="507" t="s">
        <v>335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</row>
    <row r="5" spans="1:15">
      <c r="G5" s="125"/>
      <c r="H5" s="125"/>
      <c r="I5" s="125"/>
      <c r="J5" s="125"/>
      <c r="K5" s="125"/>
      <c r="L5" s="125"/>
    </row>
    <row r="6" spans="1:15" ht="32.450000000000003" customHeight="1">
      <c r="A6" s="508" t="s">
        <v>0</v>
      </c>
      <c r="B6" s="509" t="s">
        <v>296</v>
      </c>
      <c r="C6" s="497" t="s">
        <v>310</v>
      </c>
      <c r="D6" s="509" t="s">
        <v>40</v>
      </c>
      <c r="E6" s="491" t="s">
        <v>336</v>
      </c>
      <c r="F6" s="491"/>
      <c r="G6" s="510"/>
      <c r="H6" s="510" t="s">
        <v>275</v>
      </c>
      <c r="I6" s="511"/>
      <c r="J6" s="511"/>
      <c r="K6" s="511"/>
      <c r="L6" s="512"/>
      <c r="M6" s="126"/>
      <c r="N6" s="491" t="s">
        <v>276</v>
      </c>
      <c r="O6" s="491"/>
    </row>
    <row r="7" spans="1:15" ht="13.35" customHeight="1">
      <c r="A7" s="508"/>
      <c r="B7" s="509"/>
      <c r="C7" s="497"/>
      <c r="D7" s="509"/>
      <c r="E7" s="490" t="s">
        <v>287</v>
      </c>
      <c r="F7" s="491" t="s">
        <v>277</v>
      </c>
      <c r="G7" s="492" t="s">
        <v>278</v>
      </c>
      <c r="H7" s="513" t="s">
        <v>288</v>
      </c>
      <c r="I7" s="513" t="s">
        <v>289</v>
      </c>
      <c r="J7" s="513" t="s">
        <v>290</v>
      </c>
      <c r="K7" s="513" t="s">
        <v>291</v>
      </c>
      <c r="L7" s="513" t="s">
        <v>279</v>
      </c>
      <c r="M7" s="127"/>
      <c r="N7" s="491" t="s">
        <v>280</v>
      </c>
      <c r="O7" s="491" t="s">
        <v>281</v>
      </c>
    </row>
    <row r="8" spans="1:15" ht="80.45" customHeight="1">
      <c r="A8" s="508"/>
      <c r="B8" s="509"/>
      <c r="C8" s="497"/>
      <c r="D8" s="509"/>
      <c r="E8" s="490"/>
      <c r="F8" s="491"/>
      <c r="G8" s="492"/>
      <c r="H8" s="515"/>
      <c r="I8" s="514"/>
      <c r="J8" s="514"/>
      <c r="K8" s="514"/>
      <c r="L8" s="514"/>
      <c r="M8" s="128"/>
      <c r="N8" s="491"/>
      <c r="O8" s="491"/>
    </row>
    <row r="9" spans="1:15">
      <c r="A9" s="129">
        <v>1</v>
      </c>
      <c r="B9" s="129">
        <v>2</v>
      </c>
      <c r="C9" s="130">
        <v>3</v>
      </c>
      <c r="D9" s="131">
        <v>4</v>
      </c>
      <c r="E9" s="131">
        <v>6</v>
      </c>
      <c r="F9" s="131">
        <v>7</v>
      </c>
      <c r="G9" s="131">
        <v>8</v>
      </c>
      <c r="H9" s="129">
        <v>9</v>
      </c>
      <c r="I9" s="129">
        <v>10</v>
      </c>
      <c r="J9" s="129">
        <v>11</v>
      </c>
      <c r="K9" s="129">
        <v>12</v>
      </c>
      <c r="L9" s="129">
        <v>13</v>
      </c>
      <c r="M9" s="129">
        <v>21</v>
      </c>
      <c r="N9" s="129">
        <v>14</v>
      </c>
      <c r="O9" s="129">
        <v>15</v>
      </c>
    </row>
    <row r="10" spans="1:15" ht="39.950000000000003" customHeight="1">
      <c r="A10" s="496" t="s">
        <v>297</v>
      </c>
      <c r="B10" s="496"/>
      <c r="C10" s="503"/>
      <c r="D10" s="132" t="s">
        <v>41</v>
      </c>
      <c r="E10" s="229">
        <f>SUM(E11:E14)</f>
        <v>22607.5</v>
      </c>
      <c r="F10" s="229">
        <f>SUM(F11:F14)</f>
        <v>0</v>
      </c>
      <c r="G10" s="230">
        <f>IF(F10,F10/E10*100,0)</f>
        <v>0</v>
      </c>
      <c r="H10" s="493" t="s">
        <v>282</v>
      </c>
      <c r="I10" s="493" t="s">
        <v>282</v>
      </c>
      <c r="J10" s="493" t="s">
        <v>282</v>
      </c>
      <c r="K10" s="493" t="s">
        <v>282</v>
      </c>
      <c r="L10" s="493" t="s">
        <v>282</v>
      </c>
      <c r="M10" s="498"/>
      <c r="N10" s="499"/>
      <c r="O10" s="499"/>
    </row>
    <row r="11" spans="1:15" ht="39.950000000000003" customHeight="1">
      <c r="A11" s="496"/>
      <c r="B11" s="496"/>
      <c r="C11" s="504"/>
      <c r="D11" s="132" t="s">
        <v>37</v>
      </c>
      <c r="E11" s="133">
        <f t="shared" ref="E11:E13" si="0">E17</f>
        <v>7035</v>
      </c>
      <c r="F11" s="133"/>
      <c r="G11" s="134">
        <f t="shared" ref="G11:G14" si="1">IF(F11,F11/E11*100,0)</f>
        <v>0</v>
      </c>
      <c r="H11" s="494"/>
      <c r="I11" s="494"/>
      <c r="J11" s="494"/>
      <c r="K11" s="494"/>
      <c r="L11" s="494"/>
      <c r="M11" s="498"/>
      <c r="N11" s="500"/>
      <c r="O11" s="500"/>
    </row>
    <row r="12" spans="1:15" ht="39.950000000000003" customHeight="1">
      <c r="A12" s="496"/>
      <c r="B12" s="496"/>
      <c r="C12" s="504"/>
      <c r="D12" s="135" t="s">
        <v>2</v>
      </c>
      <c r="E12" s="133">
        <f t="shared" si="0"/>
        <v>8598.4</v>
      </c>
      <c r="F12" s="133"/>
      <c r="G12" s="134">
        <f t="shared" si="1"/>
        <v>0</v>
      </c>
      <c r="H12" s="494"/>
      <c r="I12" s="494"/>
      <c r="J12" s="494"/>
      <c r="K12" s="494"/>
      <c r="L12" s="494"/>
      <c r="M12" s="498"/>
      <c r="N12" s="500"/>
      <c r="O12" s="500"/>
    </row>
    <row r="13" spans="1:15" ht="39.950000000000003" customHeight="1">
      <c r="A13" s="496"/>
      <c r="B13" s="496"/>
      <c r="C13" s="504"/>
      <c r="D13" s="135" t="s">
        <v>43</v>
      </c>
      <c r="E13" s="133">
        <f t="shared" si="0"/>
        <v>6974.1</v>
      </c>
      <c r="F13" s="133"/>
      <c r="G13" s="134">
        <f t="shared" si="1"/>
        <v>0</v>
      </c>
      <c r="H13" s="494"/>
      <c r="I13" s="494"/>
      <c r="J13" s="494"/>
      <c r="K13" s="494"/>
      <c r="L13" s="494"/>
      <c r="M13" s="498"/>
      <c r="N13" s="500"/>
      <c r="O13" s="500"/>
    </row>
    <row r="14" spans="1:15" ht="39.950000000000003" customHeight="1">
      <c r="A14" s="496"/>
      <c r="B14" s="496"/>
      <c r="C14" s="505"/>
      <c r="D14" s="135" t="s">
        <v>263</v>
      </c>
      <c r="E14" s="133">
        <f>E20</f>
        <v>0</v>
      </c>
      <c r="F14" s="133"/>
      <c r="G14" s="134">
        <f t="shared" si="1"/>
        <v>0</v>
      </c>
      <c r="H14" s="495"/>
      <c r="I14" s="495"/>
      <c r="J14" s="495"/>
      <c r="K14" s="495"/>
      <c r="L14" s="495"/>
      <c r="M14" s="498"/>
      <c r="N14" s="501"/>
      <c r="O14" s="501"/>
    </row>
    <row r="15" spans="1:15" ht="21.75" customHeight="1">
      <c r="A15" s="502" t="s">
        <v>36</v>
      </c>
      <c r="B15" s="502"/>
      <c r="C15" s="502"/>
      <c r="D15" s="502"/>
      <c r="E15" s="502"/>
      <c r="F15" s="502"/>
      <c r="G15" s="502"/>
      <c r="H15" s="502"/>
      <c r="I15" s="502"/>
      <c r="J15" s="502"/>
      <c r="K15" s="502"/>
      <c r="L15" s="502"/>
      <c r="M15" s="502"/>
      <c r="N15" s="136"/>
      <c r="O15" s="136"/>
    </row>
    <row r="16" spans="1:15" ht="39.950000000000003" customHeight="1">
      <c r="A16" s="489">
        <v>1</v>
      </c>
      <c r="B16" s="496" t="s">
        <v>337</v>
      </c>
      <c r="C16" s="497"/>
      <c r="D16" s="137" t="s">
        <v>41</v>
      </c>
      <c r="E16" s="229">
        <f>SUM(E17:E20)</f>
        <v>22607.5</v>
      </c>
      <c r="F16" s="229">
        <f>SUM(F17:F20)</f>
        <v>0</v>
      </c>
      <c r="G16" s="230">
        <f>IF(F16,F16/E16*100,0)</f>
        <v>0</v>
      </c>
      <c r="H16" s="155"/>
      <c r="I16" s="155"/>
      <c r="J16" s="155"/>
      <c r="K16" s="155"/>
      <c r="L16" s="138"/>
      <c r="M16" s="476"/>
      <c r="N16" s="477"/>
      <c r="O16" s="477"/>
    </row>
    <row r="17" spans="1:56" ht="39.950000000000003" customHeight="1">
      <c r="A17" s="489"/>
      <c r="B17" s="496"/>
      <c r="C17" s="497"/>
      <c r="D17" s="137" t="s">
        <v>37</v>
      </c>
      <c r="E17" s="133">
        <v>7035</v>
      </c>
      <c r="F17" s="133"/>
      <c r="G17" s="134">
        <f t="shared" ref="G17:G20" si="2">IF(F17,F17/E17*100,0)</f>
        <v>0</v>
      </c>
      <c r="H17" s="138"/>
      <c r="I17" s="155"/>
      <c r="J17" s="138"/>
      <c r="K17" s="138"/>
      <c r="L17" s="138"/>
      <c r="M17" s="476"/>
      <c r="N17" s="478"/>
      <c r="O17" s="478"/>
    </row>
    <row r="18" spans="1:56" ht="39.950000000000003" customHeight="1">
      <c r="A18" s="489"/>
      <c r="B18" s="496"/>
      <c r="C18" s="497"/>
      <c r="D18" s="139" t="s">
        <v>362</v>
      </c>
      <c r="E18" s="133">
        <v>8598.4</v>
      </c>
      <c r="F18" s="133"/>
      <c r="G18" s="134">
        <f t="shared" si="2"/>
        <v>0</v>
      </c>
      <c r="H18" s="138"/>
      <c r="I18" s="138"/>
      <c r="J18" s="138"/>
      <c r="K18" s="138"/>
      <c r="L18" s="138"/>
      <c r="M18" s="476"/>
      <c r="N18" s="478"/>
      <c r="O18" s="478"/>
    </row>
    <row r="19" spans="1:56" ht="39.950000000000003" customHeight="1">
      <c r="A19" s="489"/>
      <c r="B19" s="496"/>
      <c r="C19" s="497"/>
      <c r="D19" s="139" t="s">
        <v>43</v>
      </c>
      <c r="E19" s="133">
        <f>1737+5237.1</f>
        <v>6974.1</v>
      </c>
      <c r="F19" s="133"/>
      <c r="G19" s="134">
        <f t="shared" si="2"/>
        <v>0</v>
      </c>
      <c r="H19" s="138"/>
      <c r="I19" s="138"/>
      <c r="J19" s="138"/>
      <c r="K19" s="138"/>
      <c r="L19" s="138"/>
      <c r="M19" s="476"/>
      <c r="N19" s="478"/>
      <c r="O19" s="478"/>
    </row>
    <row r="20" spans="1:56" s="141" customFormat="1" ht="39.950000000000003" customHeight="1">
      <c r="A20" s="489"/>
      <c r="B20" s="496"/>
      <c r="C20" s="497"/>
      <c r="D20" s="139" t="s">
        <v>263</v>
      </c>
      <c r="E20" s="133">
        <v>0</v>
      </c>
      <c r="F20" s="133"/>
      <c r="G20" s="134">
        <f t="shared" si="2"/>
        <v>0</v>
      </c>
      <c r="H20" s="138"/>
      <c r="I20" s="138"/>
      <c r="J20" s="138"/>
      <c r="K20" s="138"/>
      <c r="L20" s="138"/>
      <c r="M20" s="476"/>
      <c r="N20" s="479"/>
      <c r="O20" s="479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</row>
    <row r="21" spans="1:56" s="141" customFormat="1" hidden="1">
      <c r="A21" s="480">
        <v>2</v>
      </c>
      <c r="B21" s="483" t="s">
        <v>307</v>
      </c>
      <c r="C21" s="486"/>
      <c r="D21" s="142" t="s">
        <v>41</v>
      </c>
      <c r="E21" s="143">
        <f>SUM(E22:E25)</f>
        <v>0</v>
      </c>
      <c r="F21" s="143">
        <f>SUM(F22:F25)</f>
        <v>0</v>
      </c>
      <c r="G21" s="134" t="e">
        <f t="shared" ref="G21" si="3">F21/E21*100</f>
        <v>#DIV/0!</v>
      </c>
      <c r="H21" s="144"/>
      <c r="I21" s="144"/>
      <c r="J21" s="144"/>
      <c r="K21" s="144"/>
      <c r="L21" s="144"/>
      <c r="N21" s="477"/>
      <c r="O21" s="477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</row>
    <row r="22" spans="1:56" s="141" customFormat="1" ht="25.5" hidden="1">
      <c r="A22" s="481"/>
      <c r="B22" s="484"/>
      <c r="C22" s="487"/>
      <c r="D22" s="137" t="s">
        <v>37</v>
      </c>
      <c r="E22" s="143">
        <v>0</v>
      </c>
      <c r="F22" s="143">
        <v>0</v>
      </c>
      <c r="G22" s="134">
        <v>0</v>
      </c>
      <c r="J22" s="153"/>
      <c r="K22" s="153"/>
      <c r="L22" s="153"/>
      <c r="N22" s="478"/>
      <c r="O22" s="478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</row>
    <row r="23" spans="1:56" s="141" customFormat="1" ht="38.25" hidden="1">
      <c r="A23" s="481"/>
      <c r="B23" s="484"/>
      <c r="C23" s="487"/>
      <c r="D23" s="139" t="s">
        <v>283</v>
      </c>
      <c r="E23" s="143">
        <v>0</v>
      </c>
      <c r="F23" s="145">
        <v>0</v>
      </c>
      <c r="G23" s="134" t="e">
        <f t="shared" ref="G23:G24" si="4">F23/E23*100</f>
        <v>#DIV/0!</v>
      </c>
      <c r="H23" s="153"/>
      <c r="I23" s="153"/>
      <c r="J23" s="153">
        <v>0</v>
      </c>
      <c r="K23" s="153">
        <v>0</v>
      </c>
      <c r="L23" s="153" t="e">
        <f>K23/J23*100</f>
        <v>#DIV/0!</v>
      </c>
      <c r="N23" s="478"/>
      <c r="O23" s="478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</row>
    <row r="24" spans="1:56" s="141" customFormat="1" hidden="1">
      <c r="A24" s="481"/>
      <c r="B24" s="484"/>
      <c r="C24" s="487"/>
      <c r="D24" s="139" t="s">
        <v>43</v>
      </c>
      <c r="E24" s="143">
        <v>0</v>
      </c>
      <c r="F24" s="145">
        <v>0</v>
      </c>
      <c r="G24" s="134" t="e">
        <f t="shared" si="4"/>
        <v>#DIV/0!</v>
      </c>
      <c r="H24" s="153"/>
      <c r="I24" s="153"/>
      <c r="J24" s="153">
        <v>0</v>
      </c>
      <c r="K24" s="153">
        <v>0</v>
      </c>
      <c r="L24" s="153" t="e">
        <f>K24/J24*100</f>
        <v>#DIV/0!</v>
      </c>
      <c r="N24" s="478"/>
      <c r="O24" s="478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</row>
    <row r="25" spans="1:56" s="141" customFormat="1" ht="25.5" hidden="1">
      <c r="A25" s="482"/>
      <c r="B25" s="485"/>
      <c r="C25" s="488"/>
      <c r="D25" s="139" t="s">
        <v>263</v>
      </c>
      <c r="E25" s="143">
        <v>0</v>
      </c>
      <c r="F25" s="143">
        <v>0</v>
      </c>
      <c r="G25" s="134">
        <v>0</v>
      </c>
      <c r="H25" s="153"/>
      <c r="I25" s="153"/>
      <c r="J25" s="153"/>
      <c r="K25" s="153"/>
      <c r="L25" s="153"/>
      <c r="N25" s="479"/>
      <c r="O25" s="479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</row>
    <row r="26" spans="1:56" s="141" customFormat="1" hidden="1">
      <c r="A26" s="480">
        <v>3</v>
      </c>
      <c r="B26" s="483" t="s">
        <v>308</v>
      </c>
      <c r="C26" s="486"/>
      <c r="D26" s="142" t="s">
        <v>41</v>
      </c>
      <c r="E26" s="143">
        <f>SUM(E27:E30)</f>
        <v>0</v>
      </c>
      <c r="F26" s="143">
        <f>SUM(F27:F30)</f>
        <v>0</v>
      </c>
      <c r="G26" s="134" t="e">
        <f t="shared" ref="G26" si="5">F26/E26*100</f>
        <v>#DIV/0!</v>
      </c>
      <c r="H26" s="144"/>
      <c r="I26" s="144"/>
      <c r="J26" s="144"/>
      <c r="K26" s="144"/>
      <c r="L26" s="144"/>
      <c r="N26" s="477"/>
      <c r="O26" s="477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</row>
    <row r="27" spans="1:56" s="141" customFormat="1" ht="25.5" hidden="1">
      <c r="A27" s="481"/>
      <c r="B27" s="484"/>
      <c r="C27" s="487"/>
      <c r="D27" s="137" t="s">
        <v>37</v>
      </c>
      <c r="E27" s="143">
        <v>0</v>
      </c>
      <c r="F27" s="143">
        <v>0</v>
      </c>
      <c r="G27" s="134">
        <v>0</v>
      </c>
      <c r="J27" s="152"/>
      <c r="K27" s="152"/>
      <c r="L27" s="152"/>
      <c r="N27" s="478"/>
      <c r="O27" s="478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</row>
    <row r="28" spans="1:56" s="141" customFormat="1" ht="38.25" hidden="1">
      <c r="A28" s="481"/>
      <c r="B28" s="484"/>
      <c r="C28" s="487"/>
      <c r="D28" s="139" t="s">
        <v>283</v>
      </c>
      <c r="E28" s="143">
        <v>0</v>
      </c>
      <c r="F28" s="145">
        <v>0</v>
      </c>
      <c r="G28" s="134" t="e">
        <f t="shared" ref="G28:G29" si="6">F28/E28*100</f>
        <v>#DIV/0!</v>
      </c>
      <c r="H28" s="152"/>
      <c r="I28" s="152"/>
      <c r="J28" s="152">
        <v>0</v>
      </c>
      <c r="K28" s="152">
        <v>0</v>
      </c>
      <c r="L28" s="152" t="e">
        <f>K28/J28*100</f>
        <v>#DIV/0!</v>
      </c>
      <c r="N28" s="478"/>
      <c r="O28" s="478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</row>
    <row r="29" spans="1:56" s="141" customFormat="1" hidden="1">
      <c r="A29" s="481"/>
      <c r="B29" s="484"/>
      <c r="C29" s="487"/>
      <c r="D29" s="139" t="s">
        <v>43</v>
      </c>
      <c r="E29" s="143">
        <v>0</v>
      </c>
      <c r="F29" s="145">
        <v>0</v>
      </c>
      <c r="G29" s="134" t="e">
        <f t="shared" si="6"/>
        <v>#DIV/0!</v>
      </c>
      <c r="H29" s="152"/>
      <c r="I29" s="152"/>
      <c r="J29" s="152">
        <v>0</v>
      </c>
      <c r="K29" s="152">
        <v>0</v>
      </c>
      <c r="L29" s="152" t="e">
        <f>K29/J29*100</f>
        <v>#DIV/0!</v>
      </c>
      <c r="N29" s="478"/>
      <c r="O29" s="478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</row>
    <row r="30" spans="1:56" s="141" customFormat="1" ht="25.5" hidden="1">
      <c r="A30" s="482"/>
      <c r="B30" s="485"/>
      <c r="C30" s="488"/>
      <c r="D30" s="139" t="s">
        <v>263</v>
      </c>
      <c r="E30" s="143">
        <v>0</v>
      </c>
      <c r="F30" s="143">
        <v>0</v>
      </c>
      <c r="G30" s="134">
        <v>0</v>
      </c>
      <c r="H30" s="152"/>
      <c r="I30" s="152"/>
      <c r="J30" s="152"/>
      <c r="K30" s="152"/>
      <c r="L30" s="152"/>
      <c r="N30" s="479"/>
      <c r="O30" s="479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</row>
    <row r="32" spans="1:56" s="146" customFormat="1" ht="11.85" customHeight="1">
      <c r="A32" s="146" t="s">
        <v>284</v>
      </c>
      <c r="C32" s="147"/>
    </row>
    <row r="33" spans="1:16" s="146" customFormat="1" ht="32.450000000000003" customHeight="1">
      <c r="A33" s="518" t="s">
        <v>292</v>
      </c>
      <c r="B33" s="518"/>
      <c r="C33" s="518"/>
      <c r="D33" s="518"/>
      <c r="E33" s="518"/>
      <c r="F33" s="518"/>
      <c r="G33" s="518"/>
    </row>
    <row r="34" spans="1:16" ht="35.450000000000003" customHeight="1">
      <c r="A34" s="519" t="s">
        <v>295</v>
      </c>
      <c r="B34" s="519"/>
      <c r="C34" s="519"/>
      <c r="D34" s="519"/>
      <c r="E34" s="519"/>
      <c r="F34" s="519"/>
      <c r="G34" s="519"/>
    </row>
    <row r="35" spans="1:16">
      <c r="A35" s="148"/>
      <c r="B35" s="148"/>
    </row>
    <row r="36" spans="1:16" s="149" customFormat="1" ht="21.6" customHeight="1">
      <c r="A36" s="520" t="s">
        <v>331</v>
      </c>
      <c r="B36" s="520"/>
      <c r="C36" s="520"/>
      <c r="D36" s="520"/>
      <c r="E36" s="520"/>
      <c r="F36" s="520"/>
      <c r="G36" s="520"/>
      <c r="H36" s="446"/>
      <c r="I36" s="446"/>
      <c r="J36" s="446"/>
      <c r="K36" s="446"/>
      <c r="L36" s="446"/>
      <c r="M36" s="156"/>
      <c r="N36" s="156"/>
      <c r="O36" s="151" t="s">
        <v>285</v>
      </c>
      <c r="P36" s="150"/>
    </row>
    <row r="37" spans="1:16" s="149" customFormat="1" ht="21.6" customHeight="1">
      <c r="A37" s="177"/>
      <c r="B37" s="177"/>
      <c r="C37" s="177"/>
      <c r="D37" s="177"/>
      <c r="E37" s="177"/>
      <c r="F37" s="177"/>
      <c r="G37" s="177"/>
      <c r="H37" s="176"/>
      <c r="I37" s="176"/>
      <c r="J37" s="176"/>
      <c r="K37" s="176"/>
      <c r="L37" s="176"/>
      <c r="M37" s="156"/>
      <c r="N37" s="156"/>
      <c r="O37" s="151"/>
      <c r="P37" s="150"/>
    </row>
    <row r="38" spans="1:16" s="149" customFormat="1" ht="21.6" customHeight="1">
      <c r="A38" s="177"/>
      <c r="B38" s="177"/>
      <c r="C38" s="177"/>
      <c r="D38" s="177"/>
      <c r="E38" s="177"/>
      <c r="F38" s="177"/>
      <c r="G38" s="177"/>
      <c r="H38" s="176"/>
      <c r="I38" s="176"/>
      <c r="J38" s="176"/>
      <c r="K38" s="176"/>
      <c r="L38" s="176"/>
      <c r="M38" s="156"/>
      <c r="N38" s="156"/>
      <c r="O38" s="151"/>
      <c r="P38" s="150"/>
    </row>
    <row r="39" spans="1:16" ht="21.6" customHeight="1">
      <c r="A39" s="520" t="s">
        <v>338</v>
      </c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157"/>
      <c r="M39" s="157"/>
      <c r="N39" s="157"/>
    </row>
    <row r="40" spans="1:16" ht="18.75">
      <c r="A40" s="460"/>
      <c r="B40" s="517"/>
      <c r="C40" s="154"/>
      <c r="D40" s="103"/>
      <c r="E40" s="104"/>
      <c r="F40" s="104"/>
      <c r="G40" s="104"/>
      <c r="H40" s="154"/>
      <c r="I40" s="154"/>
      <c r="J40" s="154"/>
      <c r="K40" s="154"/>
      <c r="L40" s="157"/>
      <c r="M40" s="157"/>
      <c r="N40" s="157"/>
    </row>
    <row r="41" spans="1:16" ht="18.75">
      <c r="A41" s="445"/>
      <c r="B41" s="445"/>
      <c r="C41" s="445"/>
      <c r="D41" s="516"/>
      <c r="E41" s="516"/>
      <c r="F41" s="516"/>
      <c r="G41" s="516"/>
      <c r="H41" s="516"/>
      <c r="I41" s="516"/>
      <c r="J41" s="516"/>
      <c r="K41" s="516"/>
      <c r="L41" s="157"/>
      <c r="M41" s="157"/>
      <c r="N41" s="157"/>
    </row>
  </sheetData>
  <mergeCells count="52">
    <mergeCell ref="A41:K41"/>
    <mergeCell ref="A40:B40"/>
    <mergeCell ref="A33:G33"/>
    <mergeCell ref="A34:G34"/>
    <mergeCell ref="A36:L36"/>
    <mergeCell ref="A39:K39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E7:E8"/>
    <mergeCell ref="F7:F8"/>
    <mergeCell ref="G7:G8"/>
    <mergeCell ref="L10:L14"/>
    <mergeCell ref="B16:B20"/>
    <mergeCell ref="C16:C20"/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Дьяченко Евгения Владимировна</cp:lastModifiedBy>
  <cp:lastPrinted>2024-04-05T13:29:54Z</cp:lastPrinted>
  <dcterms:created xsi:type="dcterms:W3CDTF">2011-05-17T05:04:33Z</dcterms:created>
  <dcterms:modified xsi:type="dcterms:W3CDTF">2024-04-08T12:20:55Z</dcterms:modified>
</cp:coreProperties>
</file>